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C:\Users\CPDAD\Downloads\"/>
    </mc:Choice>
  </mc:AlternateContent>
  <xr:revisionPtr revIDLastSave="0" documentId="13_ncr:1_{0354B093-3D15-4D48-8C9A-B1360ECDC1E1}" xr6:coauthVersionLast="36" xr6:coauthVersionMax="47" xr10:uidLastSave="{00000000-0000-0000-0000-000000000000}"/>
  <bookViews>
    <workbookView xWindow="0" yWindow="0" windowWidth="22800" windowHeight="7815" activeTab="1" xr2:uid="{00000000-000D-0000-FFFF-FFFF00000000}"/>
  </bookViews>
  <sheets>
    <sheet name="SUMMARY" sheetId="1" r:id="rId1"/>
    <sheet name="2019  1st batch" sheetId="2" r:id="rId2"/>
    <sheet name="2019 2nd batch" sheetId="3" r:id="rId3"/>
  </sheets>
  <calcPr calcId="191029"/>
  <extLst>
    <ext uri="GoogleSheetsCustomDataVersion1">
      <go:sheetsCustomData xmlns:go="http://customooxmlschemas.google.com/" r:id="rId9" roundtripDataSignature="AMtx7mgQlVuH6SkmZaTzBDb07UvOkDWljA=="/>
    </ext>
  </extLst>
</workbook>
</file>

<file path=xl/calcChain.xml><?xml version="1.0" encoding="utf-8"?>
<calcChain xmlns="http://schemas.openxmlformats.org/spreadsheetml/2006/main">
  <c r="C771" i="3" l="1"/>
  <c r="C770" i="3" s="1"/>
  <c r="C769" i="3" s="1"/>
  <c r="C923" i="3" l="1"/>
  <c r="C926" i="3"/>
  <c r="C878" i="2"/>
  <c r="C922" i="3" l="1"/>
  <c r="C921" i="3" s="1"/>
  <c r="C737" i="3"/>
  <c r="C739" i="3"/>
  <c r="C744" i="3"/>
  <c r="C746" i="3"/>
  <c r="C755" i="3"/>
  <c r="C760" i="3"/>
  <c r="C764" i="3"/>
  <c r="C762" i="3"/>
  <c r="C810" i="3"/>
  <c r="C808" i="3"/>
  <c r="C829" i="3"/>
  <c r="C847" i="3"/>
  <c r="C916" i="3"/>
  <c r="C948" i="3"/>
  <c r="C146" i="3"/>
  <c r="C150" i="3"/>
  <c r="C154" i="3"/>
  <c r="C139" i="3"/>
  <c r="C162" i="3"/>
  <c r="C149" i="2"/>
  <c r="C251" i="2"/>
  <c r="C253" i="2"/>
  <c r="C255" i="2"/>
  <c r="C705" i="2"/>
  <c r="C899" i="2"/>
  <c r="C941" i="2"/>
  <c r="C940" i="2" s="1"/>
  <c r="C903" i="2" s="1"/>
  <c r="B18" i="1" s="1"/>
  <c r="C1066" i="2"/>
  <c r="C1065" i="2" s="1"/>
  <c r="C1064" i="2" s="1"/>
  <c r="C1091" i="2"/>
  <c r="C1090" i="2" s="1"/>
  <c r="C959" i="3"/>
  <c r="C956" i="3"/>
  <c r="C953" i="3"/>
  <c r="C951" i="3"/>
  <c r="C946" i="3"/>
  <c r="C942" i="3"/>
  <c r="C939" i="3"/>
  <c r="C936" i="3"/>
  <c r="C933" i="3"/>
  <c r="C931" i="3"/>
  <c r="C919" i="3"/>
  <c r="C912" i="3"/>
  <c r="C911" i="3" s="1"/>
  <c r="C905" i="3"/>
  <c r="C900" i="3"/>
  <c r="C896" i="3"/>
  <c r="C895" i="3" s="1"/>
  <c r="C894" i="3" s="1"/>
  <c r="C891" i="3"/>
  <c r="C887" i="3"/>
  <c r="C884" i="3"/>
  <c r="C881" i="3"/>
  <c r="C878" i="3"/>
  <c r="C876" i="3"/>
  <c r="C872" i="3"/>
  <c r="C870" i="3"/>
  <c r="C865" i="3"/>
  <c r="C862" i="3"/>
  <c r="C860" i="3"/>
  <c r="C855" i="3"/>
  <c r="C852" i="3"/>
  <c r="C849" i="3"/>
  <c r="C845" i="3"/>
  <c r="C842" i="3"/>
  <c r="C837" i="3"/>
  <c r="C834" i="3"/>
  <c r="C832" i="3"/>
  <c r="C826" i="3"/>
  <c r="C821" i="3"/>
  <c r="C819" i="3"/>
  <c r="C817" i="3"/>
  <c r="C812" i="3"/>
  <c r="C806" i="3"/>
  <c r="C803" i="3"/>
  <c r="C800" i="3"/>
  <c r="C797" i="3"/>
  <c r="C793" i="3"/>
  <c r="C792" i="3" s="1"/>
  <c r="C788" i="3"/>
  <c r="C786" i="3"/>
  <c r="C784" i="3"/>
  <c r="C776" i="3"/>
  <c r="C775" i="3" s="1"/>
  <c r="C774" i="3" s="1"/>
  <c r="C766" i="3"/>
  <c r="C757" i="3"/>
  <c r="C753" i="3"/>
  <c r="C750" i="3"/>
  <c r="C749" i="3" s="1"/>
  <c r="C734" i="3"/>
  <c r="C733" i="3" s="1"/>
  <c r="C731" i="3"/>
  <c r="C730" i="3" s="1"/>
  <c r="C726" i="3"/>
  <c r="C724" i="3"/>
  <c r="C722" i="3"/>
  <c r="C719" i="3"/>
  <c r="C718" i="3" s="1"/>
  <c r="C716" i="3"/>
  <c r="C715" i="3" s="1"/>
  <c r="C713" i="3"/>
  <c r="C711" i="3"/>
  <c r="C708" i="3"/>
  <c r="C706" i="3"/>
  <c r="C704" i="3"/>
  <c r="C702" i="3"/>
  <c r="C698" i="3"/>
  <c r="C697" i="3" s="1"/>
  <c r="C692" i="3"/>
  <c r="C689" i="3"/>
  <c r="C687" i="3"/>
  <c r="C684" i="3"/>
  <c r="C680" i="3"/>
  <c r="C676" i="3"/>
  <c r="C673" i="3"/>
  <c r="C669" i="3"/>
  <c r="C666" i="3"/>
  <c r="C662" i="3"/>
  <c r="C655" i="3"/>
  <c r="C654" i="3" s="1"/>
  <c r="C650" i="3"/>
  <c r="C649" i="3" s="1"/>
  <c r="C645" i="3"/>
  <c r="C642" i="3"/>
  <c r="C640" i="3"/>
  <c r="C638" i="3"/>
  <c r="C636" i="3"/>
  <c r="C633" i="3"/>
  <c r="C629" i="3"/>
  <c r="C626" i="3"/>
  <c r="C621" i="3"/>
  <c r="C615" i="3"/>
  <c r="C610" i="3"/>
  <c r="C608" i="3"/>
  <c r="C604" i="3"/>
  <c r="C601" i="3"/>
  <c r="C598" i="3"/>
  <c r="C596" i="3"/>
  <c r="C593" i="3"/>
  <c r="C591" i="3"/>
  <c r="C586" i="3"/>
  <c r="C582" i="3"/>
  <c r="C580" i="3"/>
  <c r="C578" i="3"/>
  <c r="C572" i="3"/>
  <c r="C568" i="3"/>
  <c r="C567" i="3" s="1"/>
  <c r="C565" i="3"/>
  <c r="C564" i="3" s="1"/>
  <c r="C562" i="3"/>
  <c r="C561" i="3" s="1"/>
  <c r="C558" i="3"/>
  <c r="C557" i="3" s="1"/>
  <c r="C556" i="3" s="1"/>
  <c r="C553" i="3"/>
  <c r="C549" i="3"/>
  <c r="C545" i="3"/>
  <c r="C540" i="3"/>
  <c r="C538" i="3"/>
  <c r="C536" i="3"/>
  <c r="C532" i="3"/>
  <c r="C528" i="3"/>
  <c r="C525" i="3"/>
  <c r="C521" i="3"/>
  <c r="C516" i="3"/>
  <c r="C509" i="3"/>
  <c r="C506" i="3"/>
  <c r="C503" i="3"/>
  <c r="C499" i="3"/>
  <c r="C495" i="3"/>
  <c r="C491" i="3"/>
  <c r="C487" i="3"/>
  <c r="C483" i="3"/>
  <c r="C479" i="3"/>
  <c r="C474" i="3"/>
  <c r="C469" i="3"/>
  <c r="C465" i="3"/>
  <c r="C463" i="3"/>
  <c r="C461" i="3"/>
  <c r="C459" i="3"/>
  <c r="C457" i="3"/>
  <c r="C453" i="3"/>
  <c r="C449" i="3"/>
  <c r="C445" i="3"/>
  <c r="C442" i="3"/>
  <c r="C438" i="3"/>
  <c r="C437" i="3" s="1"/>
  <c r="C433" i="3"/>
  <c r="C429" i="3"/>
  <c r="C424" i="3"/>
  <c r="C421" i="3"/>
  <c r="C416" i="3"/>
  <c r="C412" i="3"/>
  <c r="C408" i="3"/>
  <c r="C403" i="3"/>
  <c r="C398" i="3"/>
  <c r="C392" i="3"/>
  <c r="C388" i="3"/>
  <c r="C382" i="3"/>
  <c r="C377" i="3"/>
  <c r="C375" i="3"/>
  <c r="C371" i="3"/>
  <c r="C365" i="3"/>
  <c r="C361" i="3"/>
  <c r="C356" i="3"/>
  <c r="C351" i="3"/>
  <c r="C345" i="3"/>
  <c r="C344" i="3" s="1"/>
  <c r="C342" i="3"/>
  <c r="C339" i="3"/>
  <c r="C336" i="3"/>
  <c r="C332" i="3"/>
  <c r="C330" i="3"/>
  <c r="C327" i="3"/>
  <c r="C325" i="3"/>
  <c r="C322" i="3"/>
  <c r="C318" i="3"/>
  <c r="C313" i="3"/>
  <c r="C310" i="3"/>
  <c r="C307" i="3"/>
  <c r="C303" i="3"/>
  <c r="C299" i="3"/>
  <c r="C297" i="3"/>
  <c r="C292" i="3"/>
  <c r="C288" i="3"/>
  <c r="C284" i="3"/>
  <c r="C279" i="3"/>
  <c r="C275" i="3"/>
  <c r="C269" i="3"/>
  <c r="C267" i="3"/>
  <c r="C263" i="3"/>
  <c r="C260" i="3"/>
  <c r="C258" i="3"/>
  <c r="C255" i="3"/>
  <c r="C250" i="3"/>
  <c r="C249" i="3" s="1"/>
  <c r="C245" i="3"/>
  <c r="C242" i="3"/>
  <c r="C238" i="3"/>
  <c r="C236" i="3"/>
  <c r="C231" i="3"/>
  <c r="C230" i="3" s="1"/>
  <c r="C227" i="3"/>
  <c r="C224" i="3"/>
  <c r="C222" i="3"/>
  <c r="C218" i="3"/>
  <c r="C215" i="3"/>
  <c r="C211" i="3"/>
  <c r="C208" i="3"/>
  <c r="C205" i="3"/>
  <c r="C201" i="3"/>
  <c r="C197" i="3"/>
  <c r="C195" i="3"/>
  <c r="C189" i="3"/>
  <c r="C187" i="3"/>
  <c r="C183" i="3"/>
  <c r="C181" i="3"/>
  <c r="C177" i="3"/>
  <c r="C173" i="3"/>
  <c r="C171" i="3"/>
  <c r="C165" i="3"/>
  <c r="C160" i="3"/>
  <c r="C157" i="3"/>
  <c r="C142" i="3"/>
  <c r="C135" i="3"/>
  <c r="C131" i="3"/>
  <c r="C129" i="3"/>
  <c r="C126" i="3"/>
  <c r="C123" i="3"/>
  <c r="C119" i="3"/>
  <c r="C115" i="3"/>
  <c r="C114" i="3" s="1"/>
  <c r="C110" i="3"/>
  <c r="C106" i="3"/>
  <c r="C102" i="3"/>
  <c r="C98" i="3"/>
  <c r="C96" i="3"/>
  <c r="C93" i="3"/>
  <c r="C89" i="3"/>
  <c r="C87" i="3"/>
  <c r="C82" i="3"/>
  <c r="C78" i="3"/>
  <c r="C75" i="3"/>
  <c r="C71" i="3"/>
  <c r="C68" i="3"/>
  <c r="C63" i="3"/>
  <c r="C60" i="3"/>
  <c r="C56" i="3"/>
  <c r="C52" i="3"/>
  <c r="C48" i="3"/>
  <c r="C45" i="3"/>
  <c r="C41" i="3"/>
  <c r="C37" i="3"/>
  <c r="C36" i="3" s="1"/>
  <c r="C32" i="3"/>
  <c r="C29" i="3"/>
  <c r="C27" i="3"/>
  <c r="C22" i="3"/>
  <c r="C19" i="3"/>
  <c r="C16" i="3"/>
  <c r="C13" i="3"/>
  <c r="C10" i="3"/>
  <c r="C7" i="3"/>
  <c r="C1061" i="2"/>
  <c r="C1058" i="2"/>
  <c r="C1056" i="2"/>
  <c r="C1053" i="2"/>
  <c r="C1050" i="2"/>
  <c r="C1048" i="2"/>
  <c r="C1043" i="2"/>
  <c r="C1042" i="2" s="1"/>
  <c r="C1039" i="2"/>
  <c r="C1037" i="2"/>
  <c r="C1035" i="2"/>
  <c r="C1032" i="2"/>
  <c r="C1027" i="2"/>
  <c r="C1023" i="2"/>
  <c r="C1020" i="2"/>
  <c r="C1017" i="2"/>
  <c r="C1015" i="2"/>
  <c r="C1010" i="2"/>
  <c r="C1008" i="2"/>
  <c r="C1003" i="2"/>
  <c r="C1001" i="2"/>
  <c r="C998" i="2"/>
  <c r="C994" i="2"/>
  <c r="C991" i="2"/>
  <c r="C988" i="2"/>
  <c r="C987" i="2" s="1"/>
  <c r="C982" i="2"/>
  <c r="C981" i="2" s="1"/>
  <c r="C978" i="2"/>
  <c r="C975" i="2"/>
  <c r="C971" i="2"/>
  <c r="C967" i="2"/>
  <c r="C964" i="2"/>
  <c r="C960" i="2"/>
  <c r="C959" i="2" s="1"/>
  <c r="C863" i="2"/>
  <c r="C860" i="2"/>
  <c r="C855" i="2"/>
  <c r="C854" i="2" s="1"/>
  <c r="C847" i="2"/>
  <c r="C845" i="2"/>
  <c r="C841" i="2"/>
  <c r="C838" i="2"/>
  <c r="C834" i="2"/>
  <c r="C832" i="2"/>
  <c r="C828" i="2"/>
  <c r="C825" i="2"/>
  <c r="C823" i="2"/>
  <c r="C821" i="2"/>
  <c r="C819" i="2"/>
  <c r="C817" i="2"/>
  <c r="C814" i="2"/>
  <c r="C811" i="2"/>
  <c r="C808" i="2"/>
  <c r="C800" i="2"/>
  <c r="C798" i="2"/>
  <c r="C796" i="2"/>
  <c r="C794" i="2"/>
  <c r="C792" i="2"/>
  <c r="C788" i="2"/>
  <c r="C786" i="2"/>
  <c r="C781" i="2"/>
  <c r="C779" i="2"/>
  <c r="C777" i="2"/>
  <c r="C773" i="2"/>
  <c r="C771" i="2"/>
  <c r="C767" i="2"/>
  <c r="C762" i="2"/>
  <c r="C760" i="2"/>
  <c r="C758" i="2"/>
  <c r="C756" i="2"/>
  <c r="C753" i="2"/>
  <c r="C750" i="2"/>
  <c r="C747" i="2"/>
  <c r="C745" i="2"/>
  <c r="C743" i="2"/>
  <c r="C740" i="2"/>
  <c r="C737" i="2"/>
  <c r="C735" i="2"/>
  <c r="C732" i="2"/>
  <c r="C725" i="2"/>
  <c r="C724" i="2" s="1"/>
  <c r="C715" i="2"/>
  <c r="C712" i="2"/>
  <c r="C702" i="2"/>
  <c r="C700" i="2"/>
  <c r="C697" i="2"/>
  <c r="C695" i="2"/>
  <c r="C692" i="2"/>
  <c r="C689" i="2"/>
  <c r="C687" i="2"/>
  <c r="C685" i="2"/>
  <c r="C683" i="2"/>
  <c r="C681" i="2"/>
  <c r="C679" i="2"/>
  <c r="C677" i="2"/>
  <c r="C674" i="2"/>
  <c r="C672" i="2"/>
  <c r="C670" i="2"/>
  <c r="C666" i="2"/>
  <c r="C665" i="2" s="1"/>
  <c r="C664" i="2" s="1"/>
  <c r="C662" i="2"/>
  <c r="C660" i="2"/>
  <c r="C658" i="2"/>
  <c r="C654" i="2"/>
  <c r="C653" i="2" s="1"/>
  <c r="C651" i="2"/>
  <c r="C649" i="2"/>
  <c r="C647" i="2"/>
  <c r="C645" i="2"/>
  <c r="C639" i="2"/>
  <c r="C638" i="2" s="1"/>
  <c r="C636" i="2"/>
  <c r="C634" i="2"/>
  <c r="C630" i="2"/>
  <c r="C628" i="2"/>
  <c r="C626" i="2"/>
  <c r="C624" i="2"/>
  <c r="C622" i="2"/>
  <c r="C620" i="2"/>
  <c r="C617" i="2"/>
  <c r="C615" i="2"/>
  <c r="C612" i="2"/>
  <c r="C610" i="2"/>
  <c r="C607" i="2"/>
  <c r="C605" i="2"/>
  <c r="C603" i="2"/>
  <c r="C601" i="2"/>
  <c r="C599" i="2"/>
  <c r="C596" i="2"/>
  <c r="C595" i="2" s="1"/>
  <c r="C592" i="2"/>
  <c r="C590" i="2"/>
  <c r="C586" i="2"/>
  <c r="C583" i="2"/>
  <c r="C582" i="2" s="1"/>
  <c r="C576" i="2"/>
  <c r="C575" i="2" s="1"/>
  <c r="C573" i="2"/>
  <c r="C570" i="2"/>
  <c r="C567" i="2"/>
  <c r="C564" i="2"/>
  <c r="C561" i="2"/>
  <c r="C558" i="2"/>
  <c r="C553" i="2"/>
  <c r="C549" i="2"/>
  <c r="C545" i="2"/>
  <c r="C542" i="2"/>
  <c r="C540" i="2"/>
  <c r="C536" i="2"/>
  <c r="C530" i="2"/>
  <c r="C527" i="2"/>
  <c r="C523" i="2"/>
  <c r="C520" i="2"/>
  <c r="C516" i="2"/>
  <c r="C513" i="2"/>
  <c r="C507" i="2"/>
  <c r="C506" i="2" s="1"/>
  <c r="C505" i="2" s="1"/>
  <c r="C502" i="2"/>
  <c r="C500" i="2"/>
  <c r="C498" i="2"/>
  <c r="C496" i="2"/>
  <c r="C494" i="2"/>
  <c r="C491" i="2"/>
  <c r="C487" i="2"/>
  <c r="C483" i="2"/>
  <c r="C480" i="2"/>
  <c r="C477" i="2"/>
  <c r="C473" i="2"/>
  <c r="C470" i="2"/>
  <c r="C468" i="2"/>
  <c r="C463" i="2"/>
  <c r="C462" i="2" s="1"/>
  <c r="C458" i="2"/>
  <c r="C457" i="2" s="1"/>
  <c r="C454" i="2"/>
  <c r="C453" i="2" s="1"/>
  <c r="C451" i="2"/>
  <c r="C450" i="2" s="1"/>
  <c r="C448" i="2"/>
  <c r="C447" i="2" s="1"/>
  <c r="C444" i="2"/>
  <c r="C443" i="2" s="1"/>
  <c r="C437" i="2"/>
  <c r="C434" i="2"/>
  <c r="C429" i="2"/>
  <c r="C428" i="2" s="1"/>
  <c r="C424" i="2"/>
  <c r="C423" i="2" s="1"/>
  <c r="C421" i="2"/>
  <c r="C420" i="2" s="1"/>
  <c r="C417" i="2"/>
  <c r="C414" i="2"/>
  <c r="C412" i="2"/>
  <c r="C409" i="2"/>
  <c r="C406" i="2"/>
  <c r="C401" i="2"/>
  <c r="C397" i="2"/>
  <c r="C393" i="2"/>
  <c r="C390" i="2"/>
  <c r="C389" i="2" s="1"/>
  <c r="C385" i="2"/>
  <c r="C381" i="2"/>
  <c r="C377" i="2"/>
  <c r="C373" i="2"/>
  <c r="C367" i="2"/>
  <c r="C363" i="2"/>
  <c r="C360" i="2"/>
  <c r="C356" i="2"/>
  <c r="C351" i="2"/>
  <c r="C349" i="2"/>
  <c r="C346" i="2"/>
  <c r="C343" i="2"/>
  <c r="C338" i="2"/>
  <c r="C335" i="2"/>
  <c r="C331" i="2"/>
  <c r="C326" i="2"/>
  <c r="C323" i="2"/>
  <c r="C321" i="2"/>
  <c r="C318" i="2"/>
  <c r="C314" i="2"/>
  <c r="C309" i="2"/>
  <c r="C305" i="2"/>
  <c r="C301" i="2"/>
  <c r="C298" i="2"/>
  <c r="C295" i="2"/>
  <c r="C292" i="2"/>
  <c r="C288" i="2"/>
  <c r="C287" i="2" s="1"/>
  <c r="C283" i="2"/>
  <c r="C280" i="2"/>
  <c r="C276" i="2"/>
  <c r="C273" i="2"/>
  <c r="C271" i="2"/>
  <c r="C266" i="2"/>
  <c r="C263" i="2"/>
  <c r="C260" i="2"/>
  <c r="C245" i="2"/>
  <c r="C242" i="2"/>
  <c r="C239" i="2"/>
  <c r="C236" i="2"/>
  <c r="C233" i="2"/>
  <c r="C231" i="2"/>
  <c r="C228" i="2"/>
  <c r="C224" i="2"/>
  <c r="C221" i="2"/>
  <c r="C218" i="2"/>
  <c r="C214" i="2"/>
  <c r="C210" i="2"/>
  <c r="C207" i="2"/>
  <c r="C203" i="2"/>
  <c r="C201" i="2"/>
  <c r="C198" i="2"/>
  <c r="C194" i="2"/>
  <c r="C191" i="2"/>
  <c r="C188" i="2"/>
  <c r="C185" i="2"/>
  <c r="C182" i="2"/>
  <c r="C179" i="2"/>
  <c r="C175" i="2"/>
  <c r="C174" i="2" s="1"/>
  <c r="C170" i="2"/>
  <c r="C169" i="2" s="1"/>
  <c r="C166" i="2"/>
  <c r="C163" i="2"/>
  <c r="C160" i="2"/>
  <c r="C157" i="2"/>
  <c r="C154" i="2"/>
  <c r="C151" i="2"/>
  <c r="C146" i="2"/>
  <c r="C141" i="2"/>
  <c r="C139" i="2"/>
  <c r="C137" i="2"/>
  <c r="C134" i="2"/>
  <c r="C132" i="2"/>
  <c r="C130" i="2"/>
  <c r="C125" i="2"/>
  <c r="C124" i="2" s="1"/>
  <c r="C122" i="2"/>
  <c r="C120" i="2"/>
  <c r="C118" i="2"/>
  <c r="C114" i="2"/>
  <c r="C111" i="2"/>
  <c r="C108" i="2"/>
  <c r="C106" i="2"/>
  <c r="C104" i="2"/>
  <c r="C101" i="2"/>
  <c r="C99" i="2"/>
  <c r="C97" i="2"/>
  <c r="C91" i="2"/>
  <c r="C89" i="2"/>
  <c r="C87" i="2"/>
  <c r="C84" i="2"/>
  <c r="C80" i="2"/>
  <c r="C75" i="2"/>
  <c r="C73" i="2"/>
  <c r="C69" i="2"/>
  <c r="C66" i="2"/>
  <c r="C63" i="2"/>
  <c r="C59" i="2"/>
  <c r="C56" i="2"/>
  <c r="C52" i="2"/>
  <c r="C50" i="2"/>
  <c r="C47" i="2"/>
  <c r="C43" i="2"/>
  <c r="C40" i="2"/>
  <c r="C38" i="2"/>
  <c r="C32" i="2"/>
  <c r="C30" i="2"/>
  <c r="C27" i="2"/>
  <c r="C24" i="2"/>
  <c r="C19" i="2"/>
  <c r="C17" i="2"/>
  <c r="C14" i="2"/>
  <c r="C11" i="2"/>
  <c r="C7" i="2"/>
  <c r="C1014" i="2" l="1"/>
  <c r="C6" i="3"/>
  <c r="C118" i="3"/>
  <c r="C113" i="3" s="1"/>
  <c r="C176" i="3"/>
  <c r="C254" i="3"/>
  <c r="C253" i="3" s="1"/>
  <c r="C397" i="3"/>
  <c r="C585" i="3"/>
  <c r="C710" i="3"/>
  <c r="C607" i="3"/>
  <c r="C186" i="3"/>
  <c r="C595" i="3"/>
  <c r="C683" i="3"/>
  <c r="C721" i="3"/>
  <c r="C620" i="3"/>
  <c r="C619" i="3" s="1"/>
  <c r="C743" i="3"/>
  <c r="C742" i="3" s="1"/>
  <c r="C370" i="3"/>
  <c r="C560" i="3"/>
  <c r="C759" i="3"/>
  <c r="C632" i="3"/>
  <c r="C631" i="3" s="1"/>
  <c r="C915" i="3"/>
  <c r="C910" i="3" s="1"/>
  <c r="C571" i="3"/>
  <c r="C701" i="3"/>
  <c r="C335" i="3"/>
  <c r="C661" i="3"/>
  <c r="C851" i="3"/>
  <c r="C752" i="3"/>
  <c r="C748" i="3" s="1"/>
  <c r="C841" i="3"/>
  <c r="C859" i="2"/>
  <c r="C858" i="2" s="1"/>
  <c r="C816" i="3"/>
  <c r="C815" i="3" s="1"/>
  <c r="C899" i="3"/>
  <c r="C898" i="3" s="1"/>
  <c r="C893" i="3" s="1"/>
  <c r="B36" i="1" s="1"/>
  <c r="C837" i="2"/>
  <c r="C6" i="2"/>
  <c r="C5" i="2" s="1"/>
  <c r="C598" i="2"/>
  <c r="C699" i="2"/>
  <c r="C785" i="2"/>
  <c r="C784" i="2" s="1"/>
  <c r="C86" i="3"/>
  <c r="C950" i="3"/>
  <c r="C241" i="3"/>
  <c r="C859" i="3"/>
  <c r="C858" i="3" s="1"/>
  <c r="C736" i="3"/>
  <c r="C411" i="3"/>
  <c r="C502" i="3"/>
  <c r="C274" i="3"/>
  <c r="C324" i="3"/>
  <c r="C350" i="3"/>
  <c r="C170" i="3"/>
  <c r="C490" i="3"/>
  <c r="C428" i="3"/>
  <c r="C796" i="3"/>
  <c r="C134" i="3"/>
  <c r="C825" i="3"/>
  <c r="C524" i="3"/>
  <c r="C287" i="3"/>
  <c r="C869" i="3"/>
  <c r="C783" i="3"/>
  <c r="C782" i="3" s="1"/>
  <c r="C515" i="3"/>
  <c r="C92" i="3"/>
  <c r="C883" i="3"/>
  <c r="C468" i="3"/>
  <c r="C441" i="3"/>
  <c r="C831" i="3"/>
  <c r="C930" i="3"/>
  <c r="C26" i="3"/>
  <c r="C235" i="3"/>
  <c r="C609" i="2"/>
  <c r="C791" i="2"/>
  <c r="C614" i="2"/>
  <c r="C657" i="2"/>
  <c r="C656" i="2" s="1"/>
  <c r="C803" i="2"/>
  <c r="C691" i="2"/>
  <c r="C704" i="2"/>
  <c r="C1063" i="2"/>
  <c r="B21" i="1" s="1"/>
  <c r="C433" i="2"/>
  <c r="C427" i="2" s="1"/>
  <c r="C392" i="2"/>
  <c r="C877" i="2"/>
  <c r="C1047" i="2"/>
  <c r="C23" i="2"/>
  <c r="C633" i="2"/>
  <c r="C632" i="2" s="1"/>
  <c r="C770" i="2"/>
  <c r="C676" i="2"/>
  <c r="C963" i="2"/>
  <c r="C958" i="2" s="1"/>
  <c r="C1007" i="2"/>
  <c r="C1006" i="2" s="1"/>
  <c r="C300" i="2"/>
  <c r="C644" i="2"/>
  <c r="C643" i="2" s="1"/>
  <c r="C467" i="2"/>
  <c r="C129" i="2"/>
  <c r="C145" i="2"/>
  <c r="C144" i="2" s="1"/>
  <c r="C342" i="2"/>
  <c r="C117" i="2"/>
  <c r="C116" i="2" s="1"/>
  <c r="C190" i="2"/>
  <c r="C729" i="2"/>
  <c r="C669" i="2"/>
  <c r="C442" i="2"/>
  <c r="C62" i="2"/>
  <c r="C997" i="2"/>
  <c r="C996" i="2" s="1"/>
  <c r="C136" i="2"/>
  <c r="C217" i="2"/>
  <c r="C259" i="2"/>
  <c r="C258" i="2" s="1"/>
  <c r="C372" i="2"/>
  <c r="C227" i="2"/>
  <c r="C226" i="2" s="1"/>
  <c r="C405" i="2"/>
  <c r="C404" i="2" s="1"/>
  <c r="C742" i="2"/>
  <c r="C844" i="2"/>
  <c r="C974" i="2"/>
  <c r="C973" i="2" s="1"/>
  <c r="C46" i="2"/>
  <c r="C250" i="2"/>
  <c r="C249" i="2" s="1"/>
  <c r="C557" i="2"/>
  <c r="C556" i="2" s="1"/>
  <c r="C72" i="2"/>
  <c r="C35" i="2"/>
  <c r="C1013" i="2"/>
  <c r="C1031" i="2"/>
  <c r="C1030" i="2" s="1"/>
  <c r="C831" i="2"/>
  <c r="C96" i="2"/>
  <c r="C95" i="2" s="1"/>
  <c r="C291" i="2"/>
  <c r="C330" i="2"/>
  <c r="C178" i="2"/>
  <c r="C313" i="2"/>
  <c r="C279" i="2"/>
  <c r="C585" i="2"/>
  <c r="C581" i="2" s="1"/>
  <c r="C10" i="2"/>
  <c r="C9" i="2" s="1"/>
  <c r="C79" i="2"/>
  <c r="C197" i="2"/>
  <c r="C512" i="2"/>
  <c r="C511" i="2" s="1"/>
  <c r="C619" i="2"/>
  <c r="C1055" i="2"/>
  <c r="C270" i="2"/>
  <c r="C355" i="2"/>
  <c r="C776" i="2"/>
  <c r="C990" i="2"/>
  <c r="C986" i="2" s="1"/>
  <c r="C306" i="3"/>
  <c r="C696" i="3"/>
  <c r="C40" i="3"/>
  <c r="C145" i="3"/>
  <c r="C67" i="3"/>
  <c r="C535" i="2"/>
  <c r="C534" i="2" s="1"/>
  <c r="C194" i="3"/>
  <c r="C853" i="2"/>
  <c r="C47" i="3"/>
  <c r="C214" i="3"/>
  <c r="C476" i="2"/>
  <c r="C456" i="3"/>
  <c r="C461" i="2" l="1"/>
  <c r="C441" i="2" s="1"/>
  <c r="B11" i="1" s="1"/>
  <c r="C741" i="3"/>
  <c r="B32" i="1" s="1"/>
  <c r="C570" i="3"/>
  <c r="C555" i="3" s="1"/>
  <c r="B27" i="1" s="1"/>
  <c r="C618" i="3"/>
  <c r="B28" i="1" s="1"/>
  <c r="C305" i="3"/>
  <c r="C5" i="3"/>
  <c r="C427" i="3"/>
  <c r="C594" i="2"/>
  <c r="C580" i="2" s="1"/>
  <c r="B13" i="1" s="1"/>
  <c r="C4" i="2"/>
  <c r="B7" i="1" s="1"/>
  <c r="C929" i="3"/>
  <c r="C868" i="3"/>
  <c r="C857" i="3" s="1"/>
  <c r="B35" i="1" s="1"/>
  <c r="C85" i="3"/>
  <c r="C729" i="3"/>
  <c r="C728" i="3" s="1"/>
  <c r="B31" i="1" s="1"/>
  <c r="C840" i="3"/>
  <c r="C467" i="3"/>
  <c r="C169" i="3"/>
  <c r="C273" i="3"/>
  <c r="C514" i="3"/>
  <c r="C133" i="3"/>
  <c r="C791" i="3"/>
  <c r="C781" i="3" s="1"/>
  <c r="B33" i="1" s="1"/>
  <c r="C824" i="3"/>
  <c r="C700" i="3"/>
  <c r="C695" i="3" s="1"/>
  <c r="C349" i="3"/>
  <c r="C653" i="3"/>
  <c r="C652" i="3" s="1"/>
  <c r="B29" i="1" s="1"/>
  <c r="C371" i="2"/>
  <c r="C1046" i="2"/>
  <c r="C1005" i="2" s="1"/>
  <c r="B20" i="1" s="1"/>
  <c r="C857" i="2"/>
  <c r="B17" i="1" s="1"/>
  <c r="C765" i="2"/>
  <c r="C128" i="2"/>
  <c r="C957" i="2"/>
  <c r="B19" i="1" s="1"/>
  <c r="C723" i="2"/>
  <c r="C286" i="2"/>
  <c r="C312" i="2"/>
  <c r="C173" i="2"/>
  <c r="C143" i="2" s="1"/>
  <c r="B9" i="1" s="1"/>
  <c r="C22" i="2"/>
  <c r="C510" i="2"/>
  <c r="B12" i="1" s="1"/>
  <c r="C668" i="2"/>
  <c r="C642" i="2" s="1"/>
  <c r="B14" i="1" s="1"/>
  <c r="C269" i="2"/>
  <c r="C790" i="2"/>
  <c r="C783" i="2" s="1"/>
  <c r="B16" i="1" s="1"/>
  <c r="C193" i="3"/>
  <c r="C909" i="3" l="1"/>
  <c r="B37" i="1" s="1"/>
  <c r="C168" i="3"/>
  <c r="B25" i="1" s="1"/>
  <c r="C722" i="2"/>
  <c r="B15" i="1" s="1"/>
  <c r="C272" i="3"/>
  <c r="B26" i="1" s="1"/>
  <c r="B30" i="1"/>
  <c r="C814" i="3"/>
  <c r="B34" i="1" s="1"/>
  <c r="C4" i="3"/>
  <c r="C21" i="2"/>
  <c r="B8" i="1" s="1"/>
  <c r="C257" i="2"/>
  <c r="B10" i="1" s="1"/>
  <c r="B24" i="1" l="1"/>
  <c r="C3" i="3"/>
  <c r="B22" i="1"/>
  <c r="B6" i="1"/>
  <c r="C3" i="2"/>
  <c r="B38" i="1" l="1"/>
</calcChain>
</file>

<file path=xl/sharedStrings.xml><?xml version="1.0" encoding="utf-8"?>
<sst xmlns="http://schemas.openxmlformats.org/spreadsheetml/2006/main" count="3261" uniqueCount="2807">
  <si>
    <t>Fund/ Year</t>
  </si>
  <si>
    <t>TOTAL</t>
  </si>
  <si>
    <t>Name of FCAs</t>
  </si>
  <si>
    <t>Assisted</t>
  </si>
  <si>
    <t>PHILIPPINES</t>
  </si>
  <si>
    <t xml:space="preserve">CAR </t>
  </si>
  <si>
    <t>KALINGA</t>
  </si>
  <si>
    <t>Lone District</t>
  </si>
  <si>
    <t>Rizal</t>
  </si>
  <si>
    <t>Tabuk City</t>
  </si>
  <si>
    <t>Inambaran Peoples Organization</t>
  </si>
  <si>
    <t>IFUGAO</t>
  </si>
  <si>
    <t>Aguinaldo</t>
  </si>
  <si>
    <t>OLCAMM IA</t>
  </si>
  <si>
    <t>BLGU Monggayang</t>
  </si>
  <si>
    <t>Alfonso Lista</t>
  </si>
  <si>
    <t>Calimag Irrigators and Farmers Association</t>
  </si>
  <si>
    <t>Unified Farmers Association</t>
  </si>
  <si>
    <t>Lagawe</t>
  </si>
  <si>
    <t>Olilicon IA</t>
  </si>
  <si>
    <t>Lamut</t>
  </si>
  <si>
    <t>Lamut Riverside Farmers Association (LARIFA)</t>
  </si>
  <si>
    <t>REGION I</t>
  </si>
  <si>
    <t>Pangasinan</t>
  </si>
  <si>
    <t>District I</t>
  </si>
  <si>
    <t>Sual</t>
  </si>
  <si>
    <t>Ballog BPC Farmers Irrigators Association Inc.</t>
  </si>
  <si>
    <t>Baybay Sur Farmers Agriculture Cooperative</t>
  </si>
  <si>
    <t>Bolinao</t>
  </si>
  <si>
    <t>Ilog-Malino Farmers Agricultural Corporation</t>
  </si>
  <si>
    <t>Cabuyap Farmers Agriculture Cooperative</t>
  </si>
  <si>
    <t>Infanta</t>
  </si>
  <si>
    <t>Batong Bakit IA</t>
  </si>
  <si>
    <t>Alaminos City</t>
  </si>
  <si>
    <t>Samahamg Magsasaka ng Amandiego</t>
  </si>
  <si>
    <t>Bolaney FA</t>
  </si>
  <si>
    <t>District II</t>
  </si>
  <si>
    <t>Labrador</t>
  </si>
  <si>
    <t>Samahang Magsasaka ng Bongalon</t>
  </si>
  <si>
    <t>Bugallon</t>
  </si>
  <si>
    <t>Umanday Lee Sim Cupang Tococ Farmers and IA Inc.</t>
  </si>
  <si>
    <t>Lingayen</t>
  </si>
  <si>
    <t>LLP Farmers IA and Livestock Raisers Assn. INC.</t>
  </si>
  <si>
    <t>United Farmers and Irrigators Assn.</t>
  </si>
  <si>
    <t>Mangatarem</t>
  </si>
  <si>
    <t>Mangatarem Bantay Buenlang Farmers IA, Inc.</t>
  </si>
  <si>
    <t>Buenlang Mangatarem Farmers IA Inc.</t>
  </si>
  <si>
    <t>District III</t>
  </si>
  <si>
    <t>Mapandan</t>
  </si>
  <si>
    <t>Women's Unity for Progress and Farmers MPC</t>
  </si>
  <si>
    <t xml:space="preserve">Mapandan Torres Mabuna Marketing Cooperative </t>
  </si>
  <si>
    <t>Sta. Barbara</t>
  </si>
  <si>
    <t>Solid Erfe Sta. Barbara IA, INC.</t>
  </si>
  <si>
    <t>San Carlos</t>
  </si>
  <si>
    <t>Abante Payar Farmers Assn. Inc.</t>
  </si>
  <si>
    <t>Sekder Aponit Farmers Assn. Inc.</t>
  </si>
  <si>
    <t>United Talang Farmers Assn. Inc.</t>
  </si>
  <si>
    <t>Bayambang</t>
  </si>
  <si>
    <t>Makukuli Farmers Assn.</t>
  </si>
  <si>
    <t xml:space="preserve">Telbang Hillside Farmers Assn. </t>
  </si>
  <si>
    <t>Malasiqui</t>
  </si>
  <si>
    <t>Polong Sur MPC</t>
  </si>
  <si>
    <t>Palapar Agriculture Growers and Supplies Association, Inc.</t>
  </si>
  <si>
    <t>District IV</t>
  </si>
  <si>
    <t>Mangaldan</t>
  </si>
  <si>
    <t>Farmer's Association of Talogtog Bateng, Inc</t>
  </si>
  <si>
    <t>Alitaya Gueguesangen Amansabina</t>
  </si>
  <si>
    <t>Manaoag</t>
  </si>
  <si>
    <t xml:space="preserve">Dekalidad Oraan East FIA, Inc. </t>
  </si>
  <si>
    <t>Mermer Sunrise Farmers and Weavers Association Inc.</t>
  </si>
  <si>
    <t>San Jacinto</t>
  </si>
  <si>
    <t xml:space="preserve">Lobong Farmers Communal IA, Inc. </t>
  </si>
  <si>
    <t>Bagong Pag-Asa FA</t>
  </si>
  <si>
    <t>District V</t>
  </si>
  <si>
    <t>Urdaneta</t>
  </si>
  <si>
    <t>Samahan ng Magsasaka</t>
  </si>
  <si>
    <t>Villasis</t>
  </si>
  <si>
    <t xml:space="preserve">United Bacona Farmers Irrigators Association, Inc. </t>
  </si>
  <si>
    <t>Rang-ay Villasis Pangasinan FIA, INC.</t>
  </si>
  <si>
    <t>Hillside Multi-Purpose Cooperative</t>
  </si>
  <si>
    <t>District VI</t>
  </si>
  <si>
    <t>San Quintin</t>
  </si>
  <si>
    <t>Golden Farm Agrarian Reform Coop</t>
  </si>
  <si>
    <t>Makasibol IA</t>
  </si>
  <si>
    <t>Samahang Magsasaka ng Gonzalo IA, Inc.</t>
  </si>
  <si>
    <t>Natividad</t>
  </si>
  <si>
    <t xml:space="preserve">Cadanglan Village Farmers Association </t>
  </si>
  <si>
    <t>Kapsambay-oan Irrigators Association, INC.</t>
  </si>
  <si>
    <t>Asingan</t>
  </si>
  <si>
    <t>San Colbo Asingan IA, Inc.</t>
  </si>
  <si>
    <t>Sta Maria</t>
  </si>
  <si>
    <t>West Pilar Consumer Cooperative</t>
  </si>
  <si>
    <t>Umingan</t>
  </si>
  <si>
    <t xml:space="preserve">Don Montano FA, INC. </t>
  </si>
  <si>
    <t>San Juan Riverside IA, INC.</t>
  </si>
  <si>
    <t>Sitio Beltran Farmers Association, Inc.</t>
  </si>
  <si>
    <t>Ilocos Norte</t>
  </si>
  <si>
    <t>Bacarra</t>
  </si>
  <si>
    <t>Zanjera Buyon-Pasiocan IA Inc.</t>
  </si>
  <si>
    <t>Laoag City</t>
  </si>
  <si>
    <t>Dibua North Farmers Association Inc</t>
  </si>
  <si>
    <t>Pagudpud</t>
  </si>
  <si>
    <t>Pagudpud Tanap Federation of Irrigators Association</t>
  </si>
  <si>
    <t>Caunayan Multi-Purpose Cooperative</t>
  </si>
  <si>
    <t>Sarrat</t>
  </si>
  <si>
    <t>Bonga Pump No. 1 IA Inc</t>
  </si>
  <si>
    <t>Pasuquin</t>
  </si>
  <si>
    <t>Nagpukkaoan Mang-Ang Angri Tadao IA</t>
  </si>
  <si>
    <t>Vintar</t>
  </si>
  <si>
    <t>Zanjera  Parparoroc Farmer FA Inc.</t>
  </si>
  <si>
    <t>Zanjera De Cabangaran Pambansang Mannalon, Mag-uuma, Magbabaul, Magsasaka ng Pilipinas Inc.</t>
  </si>
  <si>
    <t>Badoc</t>
  </si>
  <si>
    <t>United Barangay Aring Farmers Association Inc.</t>
  </si>
  <si>
    <t>Intayon Labot FA, Inc.</t>
  </si>
  <si>
    <t>Dingras</t>
  </si>
  <si>
    <t>Medina-Bangay (Lateral A) IA Inc</t>
  </si>
  <si>
    <t>Ilocos Sur</t>
  </si>
  <si>
    <t>Bantay</t>
  </si>
  <si>
    <t>Malingeb Dur-as Bantay FA Inc.</t>
  </si>
  <si>
    <t>Magsingal</t>
  </si>
  <si>
    <t>Baballasiwan Irrigators Association Inc</t>
  </si>
  <si>
    <t>Sto. Domingo</t>
  </si>
  <si>
    <t>Arangkada Sto Domingo Fed. Farmers Association Inc</t>
  </si>
  <si>
    <t>Sta. Lucia</t>
  </si>
  <si>
    <t>Sinamar Ti Laud Farmers IA Inc</t>
  </si>
  <si>
    <t>Conconig East Farmers MPC</t>
  </si>
  <si>
    <t>La Union</t>
  </si>
  <si>
    <t>San Gabriel</t>
  </si>
  <si>
    <t>Federation of San Gabriel La Union Farmers Association Inc</t>
  </si>
  <si>
    <t>Luna</t>
  </si>
  <si>
    <t>Mayabung IA of Luna, La Union Inc</t>
  </si>
  <si>
    <t>San Juan</t>
  </si>
  <si>
    <t>Papacac Pagdildilan Irrigators Association Inc</t>
  </si>
  <si>
    <t>Agoo</t>
  </si>
  <si>
    <t>Sta Maria Farmers Association of Agoo La Union Inc.</t>
  </si>
  <si>
    <t>Rosario</t>
  </si>
  <si>
    <t>Poblacion Malicnao Irrigators Association INC.</t>
  </si>
  <si>
    <t>Naguilan</t>
  </si>
  <si>
    <t>Naguilian Irrigators Service Association Inc</t>
  </si>
  <si>
    <t>REGION II</t>
  </si>
  <si>
    <t>CAGAYAN</t>
  </si>
  <si>
    <t>Alcala</t>
  </si>
  <si>
    <t>Baybayog Farmers IA</t>
  </si>
  <si>
    <t>Aranaar-Calantac IA</t>
  </si>
  <si>
    <t>Aparri</t>
  </si>
  <si>
    <t>Zigiran Dodan IA</t>
  </si>
  <si>
    <t>Buguey</t>
  </si>
  <si>
    <t>Bunga Buguey Communal IA</t>
  </si>
  <si>
    <t>Calamegatan-Aragao-Maddalero IA (CAMIA)</t>
  </si>
  <si>
    <t>Camalaniugan</t>
  </si>
  <si>
    <t>Ziminila-Fusina IA</t>
  </si>
  <si>
    <t>Futuscab IA</t>
  </si>
  <si>
    <t>Gattaran</t>
  </si>
  <si>
    <t>Lasvinag MPC</t>
  </si>
  <si>
    <t>Sunrise MPC</t>
  </si>
  <si>
    <t>Gonzaga</t>
  </si>
  <si>
    <t>Batikano SWISA</t>
  </si>
  <si>
    <t>Calayan Samahang Nayon MPC</t>
  </si>
  <si>
    <t>Lal-lo</t>
  </si>
  <si>
    <t>Cabayabasan Farmers Credit Coop</t>
  </si>
  <si>
    <t>Saniata IA</t>
  </si>
  <si>
    <t>Sta. Teresita</t>
  </si>
  <si>
    <t>Maddalero-Buyun Rumang-ay Farmers IA</t>
  </si>
  <si>
    <t>Micavice Farmers IA</t>
  </si>
  <si>
    <t>Amulung</t>
  </si>
  <si>
    <t>Bacring SWIP IA</t>
  </si>
  <si>
    <t>Babaec Farmers IA</t>
  </si>
  <si>
    <t>ISABELA</t>
  </si>
  <si>
    <t>Ilagan</t>
  </si>
  <si>
    <t>Pasa Dam FIA</t>
  </si>
  <si>
    <t>Barangay Council of San Juan</t>
  </si>
  <si>
    <t>Alicia</t>
  </si>
  <si>
    <t>Oshwind MPC</t>
  </si>
  <si>
    <t>St. Peter's Episcopal MPC</t>
  </si>
  <si>
    <t>Cabatuan</t>
  </si>
  <si>
    <t>D3 CIA</t>
  </si>
  <si>
    <t>Flow of Pariir Agriculture Cooperative</t>
  </si>
  <si>
    <t>Ramon</t>
  </si>
  <si>
    <t>RAMCOR CIA</t>
  </si>
  <si>
    <t>Oscariz Main Canal CIA (MARIIS DIVISION II)</t>
  </si>
  <si>
    <t>San Mateo</t>
  </si>
  <si>
    <t>*</t>
  </si>
  <si>
    <t xml:space="preserve">Lat A2 Series CIA </t>
  </si>
  <si>
    <t>Cordon</t>
  </si>
  <si>
    <t>Cordon MPC</t>
  </si>
  <si>
    <t>Sanggiran IA</t>
  </si>
  <si>
    <t>Santiago City</t>
  </si>
  <si>
    <t>Diadi Region Savings and Credit Coop</t>
  </si>
  <si>
    <t>United BANGSPAVILCA Council of I.A, Inc</t>
  </si>
  <si>
    <t>Aurora</t>
  </si>
  <si>
    <t>Ezperanza MPC</t>
  </si>
  <si>
    <t>Aurora Citrus Farmers Marketing Cooperative</t>
  </si>
  <si>
    <t>Sadiri IA MPC</t>
  </si>
  <si>
    <t>Mallig</t>
  </si>
  <si>
    <t>Casili Dam FIA</t>
  </si>
  <si>
    <t>Mallig FST MPC</t>
  </si>
  <si>
    <t>Holama Farmer IA</t>
  </si>
  <si>
    <t>Roxas</t>
  </si>
  <si>
    <t>South Main Canal CIA</t>
  </si>
  <si>
    <t>Baramban CIA</t>
  </si>
  <si>
    <t>Quezon</t>
  </si>
  <si>
    <t>United Cages Agriculture Cooperative</t>
  </si>
  <si>
    <t>MALEQ Farmers IA</t>
  </si>
  <si>
    <t>Minagbag Farmer IA</t>
  </si>
  <si>
    <t>San Manuel</t>
  </si>
  <si>
    <t>North Diversion Canal 8 CIA</t>
  </si>
  <si>
    <t>Sadiri, Mabuhay, Bannawag, Builders (SMBBF) CIA</t>
  </si>
  <si>
    <t>Cauayan City</t>
  </si>
  <si>
    <t>Cauayan City Agriculture and Fisheries Cooperative</t>
  </si>
  <si>
    <t>Rotary Community Corps  of Cauyan City MPC</t>
  </si>
  <si>
    <t>Echague</t>
  </si>
  <si>
    <t>Triple San IA</t>
  </si>
  <si>
    <t>Atellan IA</t>
  </si>
  <si>
    <t>San Isidro</t>
  </si>
  <si>
    <t>Wesley Savings and Multi-Purpose Cooperative</t>
  </si>
  <si>
    <t>NUEVA VIZCAYA</t>
  </si>
  <si>
    <t xml:space="preserve">Bagabag </t>
  </si>
  <si>
    <t xml:space="preserve">Bago Tribe, Inc. </t>
  </si>
  <si>
    <t>Careb-Sta. Cruz Pagnam-ayan Bagabag IA, Inc.</t>
  </si>
  <si>
    <t>Bayombong</t>
  </si>
  <si>
    <t>Sonday Dam Irrigators Agriculture Coop</t>
  </si>
  <si>
    <t>Dupax Del Norte</t>
  </si>
  <si>
    <t>Mabessar-Ineangan-Almaguer Irrigators Association Inc.</t>
  </si>
  <si>
    <t>Mabasa Apayan Tacbao Irrigators Association Inc.</t>
  </si>
  <si>
    <t>Dupax del Sur</t>
  </si>
  <si>
    <t>Mangayang-Ineangan-Duppes Irrigators Association Inc.</t>
  </si>
  <si>
    <t>Mangayang Gabut-Darapdap IA, Inc.</t>
  </si>
  <si>
    <t>Solano</t>
  </si>
  <si>
    <t>San Luis Credit Cooperative</t>
  </si>
  <si>
    <t>Mapaina Uddiawan Salamague Tanap IA</t>
  </si>
  <si>
    <t xml:space="preserve">Quezon </t>
  </si>
  <si>
    <t>Agricultural Producers of Quezon, Nueva Vizcaya</t>
  </si>
  <si>
    <t>Caliat IA</t>
  </si>
  <si>
    <t>Villaverde</t>
  </si>
  <si>
    <t>Bintawan-Nanguyatan-Kaupligan-San Juan IA</t>
  </si>
  <si>
    <t>Ibung-Nagbitin IA</t>
  </si>
  <si>
    <t>Villaverde Development Cooperative</t>
  </si>
  <si>
    <t>QUIRINO</t>
  </si>
  <si>
    <t>Saguday</t>
  </si>
  <si>
    <t>Sallajo I.A</t>
  </si>
  <si>
    <t>Diffun</t>
  </si>
  <si>
    <t>Ganano Communal IA</t>
  </si>
  <si>
    <t>Cabarroguis</t>
  </si>
  <si>
    <t>Susong Dalaga SWISA</t>
  </si>
  <si>
    <t>REGION III</t>
  </si>
  <si>
    <t>AURORA</t>
  </si>
  <si>
    <t>San Luis</t>
  </si>
  <si>
    <t>Hiwalayan Farmers Association</t>
  </si>
  <si>
    <t xml:space="preserve">Diteki Farmers Association </t>
  </si>
  <si>
    <t>Dipaculao</t>
  </si>
  <si>
    <t>Nagkakaisang Lakas Paggwa ng Dipaculao Aurora MPC</t>
  </si>
  <si>
    <t>Bagong Sibol Farmers Association</t>
  </si>
  <si>
    <t>Maria, Aurora</t>
  </si>
  <si>
    <t>Brgy. Quirino Farmers Association</t>
  </si>
  <si>
    <t>Detailen Maria Aurora IA</t>
  </si>
  <si>
    <t>Bataan</t>
  </si>
  <si>
    <t>Dinalupihan</t>
  </si>
  <si>
    <t>Pangkat Magsasaka ng New San Jose (PAMAS NJS)</t>
  </si>
  <si>
    <t>Samal</t>
  </si>
  <si>
    <t>Samaleno Organiko Producers Coop</t>
  </si>
  <si>
    <t>Sinandigan Farmers Association</t>
  </si>
  <si>
    <t>Orani</t>
  </si>
  <si>
    <t xml:space="preserve">   Sampaguita RIC, MPC, INC.</t>
  </si>
  <si>
    <t xml:space="preserve"> Orani Organic Farmers Assn.</t>
  </si>
  <si>
    <t>Mariveles</t>
  </si>
  <si>
    <t xml:space="preserve"> Mt. View Alas-Asin Cabcaben FA, INC.</t>
  </si>
  <si>
    <t>Gintong Biyaya Farmers Association, INC.</t>
  </si>
  <si>
    <t>Pilar</t>
  </si>
  <si>
    <t>Pantingin Farmers and Plant Nursery Agrarian Reform Cooperative</t>
  </si>
  <si>
    <t xml:space="preserve">Pilar Magsaysay Irrigators Service Association Inc. </t>
  </si>
  <si>
    <t>Bulacan</t>
  </si>
  <si>
    <t>Pulilan</t>
  </si>
  <si>
    <t xml:space="preserve">   Magandang Ugnayan Irrigator's Ass.</t>
  </si>
  <si>
    <t xml:space="preserve">   Samahang Binuo ng Magsasaka Irrigator's Association</t>
  </si>
  <si>
    <t>Pandi</t>
  </si>
  <si>
    <t>Malibo Bata consumer's Cooperative</t>
  </si>
  <si>
    <t>Masaganang Ani Farmer's Association</t>
  </si>
  <si>
    <t>Baliwag</t>
  </si>
  <si>
    <t>Agos ng Buhay Irrig. Association Inc.</t>
  </si>
  <si>
    <t>Calantipay Baliuag IA, INC.</t>
  </si>
  <si>
    <t>Bustos</t>
  </si>
  <si>
    <t>Bacao Irrigators Assn. Inc.</t>
  </si>
  <si>
    <t>San Miguel</t>
  </si>
  <si>
    <t>San Miguel Agri-Producers Cooperative</t>
  </si>
  <si>
    <t>FFS Palay Farmer's producers Coop</t>
  </si>
  <si>
    <t xml:space="preserve">   Mataas na Sampaloc Rice &amp; Vege. Associ</t>
  </si>
  <si>
    <t>San Rafael</t>
  </si>
  <si>
    <t>Pulong Bayabas Farmer's Association</t>
  </si>
  <si>
    <t>Agribusiness Farm Workers &amp; Livelihood Entreprenuer Assn.</t>
  </si>
  <si>
    <t>Ulingao Pinacpinacan Irrig. Associa., Inc</t>
  </si>
  <si>
    <t>San Ildefonso</t>
  </si>
  <si>
    <t>Akle Farmers Producer's Coop</t>
  </si>
  <si>
    <t>Maunlad Farmer's MPC</t>
  </si>
  <si>
    <t>NUEVA ECIJA</t>
  </si>
  <si>
    <t>Cuyapo</t>
  </si>
  <si>
    <t>MMK FIA INC.</t>
  </si>
  <si>
    <t>Bagong Anyo NAMCU FIA, INC.</t>
  </si>
  <si>
    <t>4 BC2 NAMCU, FIA</t>
  </si>
  <si>
    <t>Licab</t>
  </si>
  <si>
    <t>Carriedo Malabog IA, INC.</t>
  </si>
  <si>
    <t>Aquino-Licab IA, INC.</t>
  </si>
  <si>
    <t>Zaragosa</t>
  </si>
  <si>
    <t>Ugat Uhay Farmers Association</t>
  </si>
  <si>
    <t>Doña Baberlu IA</t>
  </si>
  <si>
    <t>Sebenap Rueda IA</t>
  </si>
  <si>
    <t>Guimba</t>
  </si>
  <si>
    <t>Ubbog Ti Biag IA, Inc</t>
  </si>
  <si>
    <t>Glorya sa Bagong Milenyo IA, Inc.</t>
  </si>
  <si>
    <t>Guimba-Licab IA, Inc.</t>
  </si>
  <si>
    <t>Munoz</t>
  </si>
  <si>
    <t>Magcabalicat PO IA, INC</t>
  </si>
  <si>
    <t>Basinay IA, Inc.</t>
  </si>
  <si>
    <t>Kaagapay sa Bayang Sagana Agriculture Cooperative</t>
  </si>
  <si>
    <t>Gundaway IA, INC.</t>
  </si>
  <si>
    <t>Canaan East Rice and Onion Produces Coop</t>
  </si>
  <si>
    <t>Pantabangan</t>
  </si>
  <si>
    <t>Mariquit Progresive FA</t>
  </si>
  <si>
    <t>Sitio Masiway Progresive FA</t>
  </si>
  <si>
    <t>UCCP Men and Women Agriculture Coop.</t>
  </si>
  <si>
    <t>Bongabon</t>
  </si>
  <si>
    <t>Santor Bongabon Agriculture Coop.</t>
  </si>
  <si>
    <t>New Magilas Primary MPC</t>
  </si>
  <si>
    <t>Gabaldon</t>
  </si>
  <si>
    <t>Inasan Ligaya IA, Inc.</t>
  </si>
  <si>
    <t>Bugnan-Parang Cabanasan IA, Inc.</t>
  </si>
  <si>
    <t>General Natividad</t>
  </si>
  <si>
    <t>Nag -iisang Masikap Primary MPC</t>
  </si>
  <si>
    <t>Sta. Rosa</t>
  </si>
  <si>
    <t>Mapalad FA</t>
  </si>
  <si>
    <t>Parang Gayon IA INC.</t>
  </si>
  <si>
    <t>Flume IA, INC.</t>
  </si>
  <si>
    <t>San Antonio</t>
  </si>
  <si>
    <t>San Mariano IA, Inc.</t>
  </si>
  <si>
    <t>Matiisin sa Hirap IA, Inc.</t>
  </si>
  <si>
    <t>Sta. Cruz - Sto. Cristo IA</t>
  </si>
  <si>
    <t>General Tinio</t>
  </si>
  <si>
    <t>Papaya AFP Pension Agri-Coop</t>
  </si>
  <si>
    <t>PIAS Rice and Veg FA</t>
  </si>
  <si>
    <t>JAEN</t>
  </si>
  <si>
    <t>Pitak Hilera IA</t>
  </si>
  <si>
    <t>Pitaj Mitla IA</t>
  </si>
  <si>
    <t>Pitak Ulanin</t>
  </si>
  <si>
    <t>Gapan</t>
  </si>
  <si>
    <t>Mahipon Kapalangan IA</t>
  </si>
  <si>
    <t>Bulabod IA</t>
  </si>
  <si>
    <t>Pambuan Mangino IA</t>
  </si>
  <si>
    <t>PAMPANGA</t>
  </si>
  <si>
    <t>Sta. Rita</t>
  </si>
  <si>
    <t>Farmers and Community MPC</t>
  </si>
  <si>
    <t>San Isidro SRP FA</t>
  </si>
  <si>
    <t>Sta. Monica (SRP) Farmers Marketing Coop</t>
  </si>
  <si>
    <t>Guagua</t>
  </si>
  <si>
    <t>Natividad Pasbul Mauli FA</t>
  </si>
  <si>
    <t>Maquiapo FA</t>
  </si>
  <si>
    <t xml:space="preserve">Ebus FA, INC. </t>
  </si>
  <si>
    <t>Lubao</t>
  </si>
  <si>
    <t>Sta. Rita Rice Corn, HVCC and Livestock FA</t>
  </si>
  <si>
    <t>Lubao Farmers and Fisherfolks Agriculture Cooperative</t>
  </si>
  <si>
    <t>San Pedro Palcarangan Rice Corn HVCCP</t>
  </si>
  <si>
    <t>Porac</t>
  </si>
  <si>
    <t>PIAS FA</t>
  </si>
  <si>
    <t>Dolorians Agriculture Coop</t>
  </si>
  <si>
    <t>Jalungians FA</t>
  </si>
  <si>
    <t>San Fernando City</t>
  </si>
  <si>
    <t xml:space="preserve">Sanduguan Farmers Association, INC. </t>
  </si>
  <si>
    <t>San Simon</t>
  </si>
  <si>
    <t>Pundal IA, INC.</t>
  </si>
  <si>
    <t>San Nicolas Bagong Pag-Asa IA, INC.</t>
  </si>
  <si>
    <t>San Jose San Simon Pampanga IA, INC</t>
  </si>
  <si>
    <t>Magsasaka ng Consanjo IA, INC.</t>
  </si>
  <si>
    <t>Caniupan FA, INC.</t>
  </si>
  <si>
    <t>San carlos San Luis FA Pampanga INC.</t>
  </si>
  <si>
    <t>Candaba</t>
  </si>
  <si>
    <t>St. Vincent Salapungan FA, INC.</t>
  </si>
  <si>
    <t>Children of Emmanuel Rural Improvement Club, INC</t>
  </si>
  <si>
    <t>Tarlac</t>
  </si>
  <si>
    <t>Anao</t>
  </si>
  <si>
    <t>Casili Anao United FA, INC.</t>
  </si>
  <si>
    <t>TG 57 Irrigation Service Association</t>
  </si>
  <si>
    <t>Sta Ignacia</t>
  </si>
  <si>
    <t>Macaguing PMPC</t>
  </si>
  <si>
    <t>United Saranay MPC</t>
  </si>
  <si>
    <t>Mayantoc</t>
  </si>
  <si>
    <t>Baybayaoas Communal IA, Inc.</t>
  </si>
  <si>
    <t>Moncada</t>
  </si>
  <si>
    <t>Lawin Farmers Credit Coop of Moncada</t>
  </si>
  <si>
    <t xml:space="preserve">The Baquero Sur Farmers Agricultural Cooperative </t>
  </si>
  <si>
    <t>Paniqui</t>
  </si>
  <si>
    <t>Cabayaoasan Farmers Agriculture Cooperative</t>
  </si>
  <si>
    <t>Prime Agriculture Cooperative</t>
  </si>
  <si>
    <t>Gerona</t>
  </si>
  <si>
    <t>Climate Resilient FA of Sembrano</t>
  </si>
  <si>
    <t>Concepcion</t>
  </si>
  <si>
    <t>Lilibangan Agriculture Cooperative</t>
  </si>
  <si>
    <t>Parang Agriculture Cooperative</t>
  </si>
  <si>
    <t>ZAMBALES</t>
  </si>
  <si>
    <t>Castillejos</t>
  </si>
  <si>
    <t>Nagbunga Irrigators FA</t>
  </si>
  <si>
    <t>Balaybay SWISA</t>
  </si>
  <si>
    <t>Buenavista FA</t>
  </si>
  <si>
    <t>Cabangan</t>
  </si>
  <si>
    <t>Apo-Apo FA</t>
  </si>
  <si>
    <t>United Cabangan MPC</t>
  </si>
  <si>
    <t>Palauig</t>
  </si>
  <si>
    <t>1st Damayan Bagsit IA, INC.</t>
  </si>
  <si>
    <t>Aypa Dadapilan IA, INC.</t>
  </si>
  <si>
    <t>Buwat Nin Bagatan IA, INC.</t>
  </si>
  <si>
    <t>REGION IVA</t>
  </si>
  <si>
    <t>Cavite</t>
  </si>
  <si>
    <t>Imus</t>
  </si>
  <si>
    <t>Ginto Pamana Farmer Association Inc.</t>
  </si>
  <si>
    <t xml:space="preserve">PABTAMIC INC. </t>
  </si>
  <si>
    <t>Dasmarinas City</t>
  </si>
  <si>
    <t>City Agriculture and Fishery Council Business Group</t>
  </si>
  <si>
    <t>Carmona</t>
  </si>
  <si>
    <t xml:space="preserve">Federation of Carmona Farmers Association Inc. </t>
  </si>
  <si>
    <t>District VII</t>
  </si>
  <si>
    <t>Tanza</t>
  </si>
  <si>
    <t>Bejia Calibuyo Irrigatiors Association</t>
  </si>
  <si>
    <t>Tanza Farmers Association</t>
  </si>
  <si>
    <t>District VIII</t>
  </si>
  <si>
    <t>Naic</t>
  </si>
  <si>
    <t>Palague Agrarian Reform Cooperative</t>
  </si>
  <si>
    <t>Magsasaka sa Bayan ng Naic Federation</t>
  </si>
  <si>
    <t>Laguna</t>
  </si>
  <si>
    <t>Bay</t>
  </si>
  <si>
    <t>Dila MPC for Progress</t>
  </si>
  <si>
    <t>United Masaya PuyPuy Irrigators Association</t>
  </si>
  <si>
    <t>Dila-San Isidro Irrigators Association Inc</t>
  </si>
  <si>
    <t>Calauan</t>
  </si>
  <si>
    <t>Pinag-isang Magsasaka ng Masiit Irrigators Association Inc.</t>
  </si>
  <si>
    <t>San Pablo</t>
  </si>
  <si>
    <t>Sapa-San Antonio II Rice Farmer Irrigators Association</t>
  </si>
  <si>
    <t>Isidro Rice Farmer Association</t>
  </si>
  <si>
    <t>Victoria</t>
  </si>
  <si>
    <t>San Benito Irrigators Association</t>
  </si>
  <si>
    <t>Banca-Banca Primary MPC</t>
  </si>
  <si>
    <t>Mabitac</t>
  </si>
  <si>
    <t>Matalatala  Irrigators Farmers Association</t>
  </si>
  <si>
    <t xml:space="preserve">Dakila Lukong IA </t>
  </si>
  <si>
    <t>Pangil</t>
  </si>
  <si>
    <t>Balian Tavera Irrigators Association</t>
  </si>
  <si>
    <t>Samahan ng Pagpapatubig ng Barangay Sulib</t>
  </si>
  <si>
    <t>Kalayaan</t>
  </si>
  <si>
    <t>Sama-samang Magsasaka ng San Antonio Irrigators Association</t>
  </si>
  <si>
    <t>Samahan ng mga Magsasaka ng Brgy. San Juan</t>
  </si>
  <si>
    <t>Samahan ng Magbubukid ng Brgy. Langos</t>
  </si>
  <si>
    <t>Pakil</t>
  </si>
  <si>
    <t>TUNIPA Turumba Natural Inputs Producers Association</t>
  </si>
  <si>
    <t>Samahan ng mga Magsasaka ng Casinsin</t>
  </si>
  <si>
    <t>Samahan ng mga Magsasaka sa Kabulusan</t>
  </si>
  <si>
    <t>Sta. Cruz</t>
  </si>
  <si>
    <t>Balikatan Samahan ng Magsasaka sa Nayon ng San Pablo Sur, San Pablo Norte, Pagsawitan</t>
  </si>
  <si>
    <t>Asosasyon ng Magbubukid ng Gatid</t>
  </si>
  <si>
    <t>Sta. Maria</t>
  </si>
  <si>
    <t>SANTAMASI Irrigators Association, Inc.</t>
  </si>
  <si>
    <t>Famy</t>
  </si>
  <si>
    <t>Samahan ng magpapatubig ng Famy, Siniloan, Mabitac Inc</t>
  </si>
  <si>
    <t>Siniloan</t>
  </si>
  <si>
    <t>Pangkalahatang Samahan ng mga Magsasaka ng Siniloan (PASAMASI) (Federation with 13 Member coops)</t>
  </si>
  <si>
    <t>Lumban</t>
  </si>
  <si>
    <t>Buklod Kaunlaran MPC</t>
  </si>
  <si>
    <t>Pila</t>
  </si>
  <si>
    <t>Magsasaka ng Jasaan -Concepcion Irrigators Association</t>
  </si>
  <si>
    <t>Samahan ng Organikong Magsasaka ng Pila(SOMAPI)</t>
  </si>
  <si>
    <t>Tiaong</t>
  </si>
  <si>
    <t>Bula FA</t>
  </si>
  <si>
    <t>Bulakin FA</t>
  </si>
  <si>
    <t>REGION IVB</t>
  </si>
  <si>
    <t>Occidental Mindoro</t>
  </si>
  <si>
    <t>Calintaan</t>
  </si>
  <si>
    <t>New Dagupan Agrarian reform Beneficiaries MPC</t>
  </si>
  <si>
    <t>Tanyag Province Irrigators and Farmers Ass. Inc</t>
  </si>
  <si>
    <t>Magsaysay</t>
  </si>
  <si>
    <t>Kanlurang Mindoro MPC</t>
  </si>
  <si>
    <t>Magsaysay 1st Christian MPC</t>
  </si>
  <si>
    <t>Purnaga Magsaysay IA Inc.</t>
  </si>
  <si>
    <t>Brgy. Rizal Rizal Occ. Mindoro IA</t>
  </si>
  <si>
    <t>Mindoro Occidental Peoples MPC</t>
  </si>
  <si>
    <t>Sablayan</t>
  </si>
  <si>
    <t>Upper Ibud Association</t>
  </si>
  <si>
    <t>KAPANTAY MPC</t>
  </si>
  <si>
    <t>Calumpit MPC</t>
  </si>
  <si>
    <t>San Jose</t>
  </si>
  <si>
    <t>San Agustin San Jose Occ. Mindoro IA INC</t>
  </si>
  <si>
    <t>Monteclaro Irrigators Association</t>
  </si>
  <si>
    <t>Sta Cruz</t>
  </si>
  <si>
    <t>San Vicente Farmers Assoc. Inc.</t>
  </si>
  <si>
    <t>Paunlarin ang Pagsasaka Assoc.</t>
  </si>
  <si>
    <t>Ramayan San Vicente IA, Inc</t>
  </si>
  <si>
    <t>Oriental Mindoro</t>
  </si>
  <si>
    <t>Baco</t>
  </si>
  <si>
    <t>Sama-samang Magsasaka ng Mayabig</t>
  </si>
  <si>
    <t>Samahan ng Magsasaka Mangana 1 Sustainable Livelihood Program</t>
  </si>
  <si>
    <t>Poblacion FA</t>
  </si>
  <si>
    <t>Calapan City</t>
  </si>
  <si>
    <t>Camansihan FA</t>
  </si>
  <si>
    <t>Pola</t>
  </si>
  <si>
    <t>Barca Communal Irrigators Association (BACIA)</t>
  </si>
  <si>
    <t>San Teodoro</t>
  </si>
  <si>
    <t>Samahan ng Magsasaka ng Lumang Bayan</t>
  </si>
  <si>
    <t>Samahan ng Magsasaka ng Calsapa</t>
  </si>
  <si>
    <t>Samahan ng Magsasaka ng Calangatan</t>
  </si>
  <si>
    <t>Soccoro</t>
  </si>
  <si>
    <t>Matungao Matulatula  IA</t>
  </si>
  <si>
    <t>Lapog-Matulatula IA Inc</t>
  </si>
  <si>
    <t>Samahan ng mga Magsasaka ng Brgy Bagsok</t>
  </si>
  <si>
    <t>San Narciso FA</t>
  </si>
  <si>
    <t>Gintong Butil FA</t>
  </si>
  <si>
    <t>Palawan</t>
  </si>
  <si>
    <t>Bataraza</t>
  </si>
  <si>
    <t>Tarusan Farmers Producers Cooperative (TAFPCO)</t>
  </si>
  <si>
    <t>Bataraza Municipal Farmers Irrigators &amp; Fisherfolk Association Inc</t>
  </si>
  <si>
    <t>Brooke's Point</t>
  </si>
  <si>
    <t>Mambalot IA</t>
  </si>
  <si>
    <t>Brgy. Tubtub FA of Brooke's Point, Palawan</t>
  </si>
  <si>
    <t>Narra</t>
  </si>
  <si>
    <t>Elvita-Taratien-Malatgao Farmers IA Inc</t>
  </si>
  <si>
    <t>Dumanguena Manaile River IA Inc</t>
  </si>
  <si>
    <t>Panibacan IA</t>
  </si>
  <si>
    <t>Quezon Seed Producers Cooperative</t>
  </si>
  <si>
    <t>Malapandeg Farmers IA Inc</t>
  </si>
  <si>
    <t>Camagbabata Organization Inc</t>
  </si>
  <si>
    <t>Sofronio Espanola</t>
  </si>
  <si>
    <t>Sofronio Espanola Farmers Federation Association</t>
  </si>
  <si>
    <t>Aborlan</t>
  </si>
  <si>
    <t>Magsasaka ng Apoc-Apoc, Tigman at Plaridel IA, Inc</t>
  </si>
  <si>
    <t>JORIZAN Malatgao RIS IA Inc</t>
  </si>
  <si>
    <t>Jose Rizal of Aborlan Farmers IA, Inc</t>
  </si>
  <si>
    <t>REGION V</t>
  </si>
  <si>
    <t>ALBAY</t>
  </si>
  <si>
    <t>Camalig</t>
  </si>
  <si>
    <t>Mayon FA</t>
  </si>
  <si>
    <t>Guinobatan</t>
  </si>
  <si>
    <t>Swisa of Malobago</t>
  </si>
  <si>
    <t>Minto Farmers irrigators Association</t>
  </si>
  <si>
    <t>Mulagbucad SWISA</t>
  </si>
  <si>
    <t>Ligao</t>
  </si>
  <si>
    <t>Ogsong River irrigation System irrigators Ass.</t>
  </si>
  <si>
    <t>Polangui</t>
  </si>
  <si>
    <t xml:space="preserve">Polangui Field School/Palay Check-Palayamanan Farmers Association </t>
  </si>
  <si>
    <t>CAMARINES SUR</t>
  </si>
  <si>
    <t>San Fernando</t>
  </si>
  <si>
    <t>Beberon Lupi FA</t>
  </si>
  <si>
    <t>Pamplona</t>
  </si>
  <si>
    <t>Pamplona Retirees Farmers Small Water Irrigation System Association Inc</t>
  </si>
  <si>
    <t>Minalabac</t>
  </si>
  <si>
    <t>Antipolo MPC</t>
  </si>
  <si>
    <t>Libmanan</t>
  </si>
  <si>
    <t>Busak SWISA</t>
  </si>
  <si>
    <t>Pasacao</t>
  </si>
  <si>
    <t>Quitang Farmers Association</t>
  </si>
  <si>
    <t>Gainza</t>
  </si>
  <si>
    <t>Sampaloc Multi Purpose Cooperative</t>
  </si>
  <si>
    <t xml:space="preserve">Pili </t>
  </si>
  <si>
    <t>Camrarines Sur MPC</t>
  </si>
  <si>
    <t>Naga City</t>
  </si>
  <si>
    <t xml:space="preserve">Bikolanas Agriculture Cooperative </t>
  </si>
  <si>
    <t>Tigaon</t>
  </si>
  <si>
    <t>Holistic Operation for People Empowerment MPC</t>
  </si>
  <si>
    <t>Bato</t>
  </si>
  <si>
    <t>Palo Payak Farmer Irrigators Association</t>
  </si>
  <si>
    <t>Nabua</t>
  </si>
  <si>
    <t>Que Gatos Irrigators Association</t>
  </si>
  <si>
    <t>Balatan</t>
  </si>
  <si>
    <t>Luluasan Farmers Irrigators Association</t>
  </si>
  <si>
    <t>Iriga City</t>
  </si>
  <si>
    <t>Malangatong FA</t>
  </si>
  <si>
    <t>Bula</t>
  </si>
  <si>
    <t>Lirag Agrarian Reform Farmer Beneficiaries Coop</t>
  </si>
  <si>
    <t>Buhi</t>
  </si>
  <si>
    <t>Buluang Communal Irr. Association INC</t>
  </si>
  <si>
    <t>San Jose Small FA</t>
  </si>
  <si>
    <t>Sorsogon</t>
  </si>
  <si>
    <t>Castilla</t>
  </si>
  <si>
    <t>Pili River Farner IA, Inc</t>
  </si>
  <si>
    <t>Sorsogon City</t>
  </si>
  <si>
    <t>Kuta Pawa SWISA</t>
  </si>
  <si>
    <t>Gubat</t>
  </si>
  <si>
    <t>Alulukdo Barayong Irrigators Association</t>
  </si>
  <si>
    <t>Bagacay Kabungahan Farmers Association</t>
  </si>
  <si>
    <t>REGION VI</t>
  </si>
  <si>
    <t>Aklan</t>
  </si>
  <si>
    <t>Altavas</t>
  </si>
  <si>
    <t>Lupo Ginictan Integrated Farmers Association</t>
  </si>
  <si>
    <t>1</t>
  </si>
  <si>
    <t>Balete</t>
  </si>
  <si>
    <t xml:space="preserve">Armorfel Irrigators Association </t>
  </si>
  <si>
    <t>Banga</t>
  </si>
  <si>
    <t>Toralba Farmers Association</t>
  </si>
  <si>
    <t>Kalibo</t>
  </si>
  <si>
    <t>TLP Irrigators Association</t>
  </si>
  <si>
    <t>Ibajay</t>
  </si>
  <si>
    <t>San Isidro Labrador Farmers Association</t>
  </si>
  <si>
    <t>Antique</t>
  </si>
  <si>
    <t>Belison</t>
  </si>
  <si>
    <t>Rombang Farmers Association</t>
  </si>
  <si>
    <t>Hamtic</t>
  </si>
  <si>
    <t>Buhang Farmers Association</t>
  </si>
  <si>
    <t>Sibalom</t>
  </si>
  <si>
    <t>Iglanot Farmers Association</t>
  </si>
  <si>
    <t>Capiz</t>
  </si>
  <si>
    <t>Panay</t>
  </si>
  <si>
    <t>Calitan Multi-Purpose Cooperative</t>
  </si>
  <si>
    <t>Iloilo</t>
  </si>
  <si>
    <t>Leganes</t>
  </si>
  <si>
    <t>LACASAN Irrigators Association Inc.</t>
  </si>
  <si>
    <t>Pavia</t>
  </si>
  <si>
    <t>Pagsanga-an P4MP Farmers Association</t>
  </si>
  <si>
    <t>PALACATI-AN Irrigators Association</t>
  </si>
  <si>
    <t>Badiangan</t>
  </si>
  <si>
    <t>San Julian MPC</t>
  </si>
  <si>
    <t>Hugpong Gines Patag Farmers Association</t>
  </si>
  <si>
    <t>Janiuay</t>
  </si>
  <si>
    <t>Brgy. Matag-ub Sitio Kinambud farmers Association</t>
  </si>
  <si>
    <t>Lambunao</t>
  </si>
  <si>
    <t>Cabugao Farmers Association</t>
  </si>
  <si>
    <t>Mina</t>
  </si>
  <si>
    <t>Badiangan Farmers Association</t>
  </si>
  <si>
    <t>Pototan</t>
  </si>
  <si>
    <t>Pototan Farmers MPC</t>
  </si>
  <si>
    <t>Calinog</t>
  </si>
  <si>
    <t>Banban Grande Farmers Association</t>
  </si>
  <si>
    <t>Banate</t>
  </si>
  <si>
    <t>Ugasan-Juanico Irrigators Association</t>
  </si>
  <si>
    <t>Merced Carmelo Irrigators Association Inc.</t>
  </si>
  <si>
    <t>Bingawan</t>
  </si>
  <si>
    <t>Kabalikat Multi Purpose Cooperative</t>
  </si>
  <si>
    <t>San Enrique</t>
  </si>
  <si>
    <t>Agutayan-Cubay Agrarian Reform Cooperative</t>
  </si>
  <si>
    <t>Ajuy</t>
  </si>
  <si>
    <t>Silagon Multi-Purpose Cooperative</t>
  </si>
  <si>
    <t>Estancia</t>
  </si>
  <si>
    <t>LGU Estancia</t>
  </si>
  <si>
    <t>Negros Occidental</t>
  </si>
  <si>
    <t>Bago City</t>
  </si>
  <si>
    <t>Newton Camingawan Para Farmers Association (NECAPA FA)</t>
  </si>
  <si>
    <t>Brgy. Bagonawa Farmers association</t>
  </si>
  <si>
    <t>Valladolid</t>
  </si>
  <si>
    <t>Mabini Palaca IA</t>
  </si>
  <si>
    <t>Binalbagan</t>
  </si>
  <si>
    <t>PBJC Irrigators Association Inc.</t>
  </si>
  <si>
    <t>Himamaylan City</t>
  </si>
  <si>
    <t>Mambagaton Cluster Farmers Association</t>
  </si>
  <si>
    <t>Ilog</t>
  </si>
  <si>
    <t>Calubang Farmers Cluster Association</t>
  </si>
  <si>
    <t>Kabankalan City</t>
  </si>
  <si>
    <t>Magballo Integrated Farmers Irrigators Association</t>
  </si>
  <si>
    <t>REGION VII</t>
  </si>
  <si>
    <t>BOHOL</t>
  </si>
  <si>
    <t>Calape</t>
  </si>
  <si>
    <t>Bentig-Farmers-Fishermen Association</t>
  </si>
  <si>
    <t>Catigbian</t>
  </si>
  <si>
    <t>Hagbuaya Multi-Purpose Cooperative</t>
  </si>
  <si>
    <t>Buenavista</t>
  </si>
  <si>
    <t>Lapacan Norte-Magkaya Farmers and Small Water Irrigators Association (LAMAGFSWIA)</t>
  </si>
  <si>
    <t>Dagohoy</t>
  </si>
  <si>
    <t>Bontod Caluasan Irrigators' Association, Inc.</t>
  </si>
  <si>
    <t>San D Mil Irrigators' Association, Inc.</t>
  </si>
  <si>
    <t>Danao</t>
  </si>
  <si>
    <t>Danao Agrarian Reform Cooperative (DARC)</t>
  </si>
  <si>
    <t>Trinidad</t>
  </si>
  <si>
    <t>Santo Tomas Land Farmers Association</t>
  </si>
  <si>
    <t>Banlasan Rural Improvemnet Association (BRIA)</t>
  </si>
  <si>
    <t>Ubay</t>
  </si>
  <si>
    <t>Triple C &amp; T Irrigators Association</t>
  </si>
  <si>
    <t>Bohol Bagasico Irrigators Association Inc.</t>
  </si>
  <si>
    <t>Batuan</t>
  </si>
  <si>
    <t>Kangwasay Irrigators Association Inc.</t>
  </si>
  <si>
    <t>Bilar</t>
  </si>
  <si>
    <t>Cabacnitan Farmers Association</t>
  </si>
  <si>
    <t>Riverside Farmers Association</t>
  </si>
  <si>
    <t>Candijay</t>
  </si>
  <si>
    <t>Cadapdapan Farmers' Association (CFA)</t>
  </si>
  <si>
    <t>Tugas Farmers Association (TFA)</t>
  </si>
  <si>
    <t>Carmen</t>
  </si>
  <si>
    <t>Lucky Mountain Farmers' Association (LuMFA)</t>
  </si>
  <si>
    <t>Nueva Vida Este Del Carmen Farmers' Association (NVEdCFA)</t>
  </si>
  <si>
    <t>Duero</t>
  </si>
  <si>
    <t>Madua-San Isidro Irrigators Service Association, Inc.</t>
  </si>
  <si>
    <t>Garcia-Hernandez</t>
  </si>
  <si>
    <t>Canayaon-Manaba Irrigators (CAMIA) Association Inc.</t>
  </si>
  <si>
    <t>Valencia</t>
  </si>
  <si>
    <t>La Victoria Farmers Multi-Purpose Cooperative</t>
  </si>
  <si>
    <t>Sierra Bullones</t>
  </si>
  <si>
    <t>Danicop Farmers Multipurpose Cooperative</t>
  </si>
  <si>
    <t>Sta. Cruz Palayamanan Farmer-Partners Association</t>
  </si>
  <si>
    <t>NEGROS ORIENTAL</t>
  </si>
  <si>
    <t>Canlaon City</t>
  </si>
  <si>
    <t>Linothangan Farmer Irrigator Association</t>
  </si>
  <si>
    <t>Panubigan Water Irrigators Association</t>
  </si>
  <si>
    <t>Bais City</t>
  </si>
  <si>
    <t>Lonoy Proper Farmers' Association</t>
  </si>
  <si>
    <t>Tanjay City</t>
  </si>
  <si>
    <t>Lemon-Azagra-Tugas Farmers Irrigators' Association Inc.</t>
  </si>
  <si>
    <t>Luca-San Isidro Farmers Irrigators' Association Inc.</t>
  </si>
  <si>
    <t>Bayawan City</t>
  </si>
  <si>
    <t>Bayawan United Farmers Irrigators' Association, Inc.</t>
  </si>
  <si>
    <t>Santa Catalina</t>
  </si>
  <si>
    <t>San Fran Irrigators' Service Association, (SANFRANISA) Inc.</t>
  </si>
  <si>
    <t>Siaton</t>
  </si>
  <si>
    <t>Datag-Poblacion-Canaway Irrigators' Association, Inc.</t>
  </si>
  <si>
    <t>REGION VIII</t>
  </si>
  <si>
    <t>Biliran</t>
  </si>
  <si>
    <t>Lone</t>
  </si>
  <si>
    <t>Fisherfolk's and Farmers of Brgy. San Roque Women Association</t>
  </si>
  <si>
    <t>Naval</t>
  </si>
  <si>
    <t xml:space="preserve">LGU Naval </t>
  </si>
  <si>
    <t>Leyte</t>
  </si>
  <si>
    <t>Alangangalang</t>
  </si>
  <si>
    <t>Leyte Seed Growers MPC</t>
  </si>
  <si>
    <t>Babatngon</t>
  </si>
  <si>
    <t>Rizal Babatngon Farmer Irrigators' Association Inc.</t>
  </si>
  <si>
    <t>Palo</t>
  </si>
  <si>
    <t>Cangumbang Agrarian Reform Cooperative</t>
  </si>
  <si>
    <t>San Miguel Irrigators &amp; Rice Consumers MPC</t>
  </si>
  <si>
    <t>Sta. Fe</t>
  </si>
  <si>
    <t>Cutay-Canmamotang Victoria Alawihan FISCO</t>
  </si>
  <si>
    <t>Zone 1, Poblacion Small Coconut Farmers Organization</t>
  </si>
  <si>
    <t>Capoocan</t>
  </si>
  <si>
    <t>Santo Niño Visarez Transplant Service Multipurpose Cooperative (SAVIMCO)</t>
  </si>
  <si>
    <t>Carigara</t>
  </si>
  <si>
    <t>Kangara MPC</t>
  </si>
  <si>
    <t>Jaro</t>
  </si>
  <si>
    <t>Olotan-Caglawaan Arado Irrigators' Service Association</t>
  </si>
  <si>
    <t>Buri Farmers Association</t>
  </si>
  <si>
    <t>Mayorga</t>
  </si>
  <si>
    <t>Poblacion-Bonifacio-Calipayan IA</t>
  </si>
  <si>
    <t>Wilcor IA</t>
  </si>
  <si>
    <t>Burauen</t>
  </si>
  <si>
    <t>Kahayag Libas IA Inc.</t>
  </si>
  <si>
    <t>Binoligay FISCO</t>
  </si>
  <si>
    <t>Dagami</t>
  </si>
  <si>
    <t>Bayabas Farmers Association</t>
  </si>
  <si>
    <t>Dulag</t>
  </si>
  <si>
    <t>Bulod Farmers Association</t>
  </si>
  <si>
    <t>Julita</t>
  </si>
  <si>
    <t>Cabuhiani IA</t>
  </si>
  <si>
    <t>La Paz</t>
  </si>
  <si>
    <t>Gimiranat East FA</t>
  </si>
  <si>
    <t>Pastrana</t>
  </si>
  <si>
    <t>SAYACA IA Inc.</t>
  </si>
  <si>
    <t>Consuegra Agriculture Cooperative</t>
  </si>
  <si>
    <t xml:space="preserve"> Macupa Agriculture Cooperative</t>
  </si>
  <si>
    <t>Albuera</t>
  </si>
  <si>
    <t>United Palanas Farmers Irrigator's Association Inc</t>
  </si>
  <si>
    <t>Ormoc City</t>
  </si>
  <si>
    <t>Kasanag FIMPCO</t>
  </si>
  <si>
    <t>KASAMMAVA FIMPCO</t>
  </si>
  <si>
    <t>Abuyog</t>
  </si>
  <si>
    <t>Pagsang-an Farming Community (PAFAMCO)</t>
  </si>
  <si>
    <t>Barayong-Guinhalinan Irrigators Assocation Inc.</t>
  </si>
  <si>
    <t>Baybay City</t>
  </si>
  <si>
    <t>Kilim Farmers Irrigators Association</t>
  </si>
  <si>
    <t>Southern Leyte</t>
  </si>
  <si>
    <t>Hinunangan</t>
  </si>
  <si>
    <t>Tawog Agriculture Cooperative</t>
  </si>
  <si>
    <t>Hinundayan</t>
  </si>
  <si>
    <t>Hinundayan Agri-Venture Producers Cooperative (Haven Coop)</t>
  </si>
  <si>
    <t>Libagon</t>
  </si>
  <si>
    <t>Tigbao Libagon IA Inc.</t>
  </si>
  <si>
    <t>St. Bernard</t>
  </si>
  <si>
    <t>Bolodbolod, Mahayahay, San Isidro IA</t>
  </si>
  <si>
    <t>Western Samar</t>
  </si>
  <si>
    <t>Paranas</t>
  </si>
  <si>
    <t>Patag-Tabucan IA Inc.</t>
  </si>
  <si>
    <t>REGION IX</t>
  </si>
  <si>
    <t>ZAMBOANGA SIBUGAY</t>
  </si>
  <si>
    <t>AQUIBADELMARS' Irrigators' Association Inc.</t>
  </si>
  <si>
    <t>Payongan Farmers Irrigators' Association Inc.</t>
  </si>
  <si>
    <t>Buug</t>
  </si>
  <si>
    <t>Maganay Farmers Association</t>
  </si>
  <si>
    <t>Sibuguey Valley Multi-Purpose Cooperative</t>
  </si>
  <si>
    <t>Siay</t>
  </si>
  <si>
    <t>Bingon Farmers Irrigators Ass. Inc</t>
  </si>
  <si>
    <t>Batu Farmers Multi-Purpose Cooperative</t>
  </si>
  <si>
    <t>Kabasalan</t>
  </si>
  <si>
    <t>Poblacion Kabasalan Irrigators' Association Inc.</t>
  </si>
  <si>
    <t>Titay</t>
  </si>
  <si>
    <t>Y-Cluster Irrigators' Association Inc.</t>
  </si>
  <si>
    <t>Imelda</t>
  </si>
  <si>
    <t>Imelda Municipal Employees and Entrepreneur Multi-Purpose Cooperative</t>
  </si>
  <si>
    <t>ZAMBOANGA DEL SUR</t>
  </si>
  <si>
    <t>Labangan</t>
  </si>
  <si>
    <t>Labangan Farmers First Consolidated Multi-Purpose Cooperative</t>
  </si>
  <si>
    <t>Tukuran</t>
  </si>
  <si>
    <t>Baclay Multi-Purpose Cooperative</t>
  </si>
  <si>
    <t>Tukuran Irrigators' Association Inc.</t>
  </si>
  <si>
    <t>Ramon Magsaysay</t>
  </si>
  <si>
    <t>Esperanza Farmers Association</t>
  </si>
  <si>
    <t xml:space="preserve">Pagadian City </t>
  </si>
  <si>
    <t>Tawagan Sur Farmers Association</t>
  </si>
  <si>
    <t xml:space="preserve">Tiguma Farmers Association </t>
  </si>
  <si>
    <t>Molave</t>
  </si>
  <si>
    <t>Molmah Irrigators Association Inc.</t>
  </si>
  <si>
    <t>Tambulig</t>
  </si>
  <si>
    <t>Tambulig Balugo Farmers Irri. Ass. Inc</t>
  </si>
  <si>
    <t>Lower Tiparak Farmers Irrigators' Association Inc.</t>
  </si>
  <si>
    <t>Dumingag</t>
  </si>
  <si>
    <t>Dumingag Rivers Farmers Irrigators' Association Inc.</t>
  </si>
  <si>
    <t>MANTILIBA FIANCO</t>
  </si>
  <si>
    <t>Mahayag</t>
  </si>
  <si>
    <t>Sicpao Farmers Multi-Purpose Cooperative</t>
  </si>
  <si>
    <t>Dimataling</t>
  </si>
  <si>
    <t>Codilog Farmers Association</t>
  </si>
  <si>
    <t>Sugbay Uno Farmers Irrigators Association</t>
  </si>
  <si>
    <t>REGION X</t>
  </si>
  <si>
    <t>BUKIDNON</t>
  </si>
  <si>
    <t>Malaybalay City</t>
  </si>
  <si>
    <t>San Martin North Main Canal Irrigators Association Inc.</t>
  </si>
  <si>
    <t>Capuna Irrigator's Association</t>
  </si>
  <si>
    <t>Impasug-ong</t>
  </si>
  <si>
    <t>San Juan. Impasug-ong, La Fortuna IA, Inc.</t>
  </si>
  <si>
    <t>Nala Irrigators Association, Inc.</t>
  </si>
  <si>
    <t>Cabanglasan</t>
  </si>
  <si>
    <t>Cabanglasan Networking Community Association Inc.</t>
  </si>
  <si>
    <t>Veterans Plain Irrigators Association, Inc.</t>
  </si>
  <si>
    <t>Valencia  City</t>
  </si>
  <si>
    <t>Araneta Farmers Agrarian Reform Beneficiaries Association Multi-Purpose Cooperative (AFARBAMCO)</t>
  </si>
  <si>
    <t>Kalilangan</t>
  </si>
  <si>
    <t>Combenio Saranay MPC</t>
  </si>
  <si>
    <t>Pangantucan</t>
  </si>
  <si>
    <t>Pangantucan Rice Producers Association (PRPA), Inc.</t>
  </si>
  <si>
    <t>Bagongbuhay Riceland Farmers Irrigators' Association, Inc.</t>
  </si>
  <si>
    <t>LANAO DEL NORTE</t>
  </si>
  <si>
    <t>Baroy</t>
  </si>
  <si>
    <t>Manan-ao Rice Growers Association</t>
  </si>
  <si>
    <t>Lala</t>
  </si>
  <si>
    <t>MARSADATES Irrigators Association, Inc.</t>
  </si>
  <si>
    <t>Kapatagan</t>
  </si>
  <si>
    <t>PATCUSILANGKA Irrigators' Association, Inc.</t>
  </si>
  <si>
    <t>Butadon Solar Dryer with Warehouse and Rice Mill Association, Inc.</t>
  </si>
  <si>
    <t>Maigo</t>
  </si>
  <si>
    <t>Segapod Samahang Nayon MPC</t>
  </si>
  <si>
    <t>Salvador</t>
  </si>
  <si>
    <t>Palay Check Panaliwad-on Farmers Association, Inc.</t>
  </si>
  <si>
    <t>MISAMIS OCCIDENTAL</t>
  </si>
  <si>
    <t>Oroquieta City</t>
  </si>
  <si>
    <t>Barangay Pines and Dagatan Irrigators Association, Inc.</t>
  </si>
  <si>
    <t>Bonifacio</t>
  </si>
  <si>
    <t>Liloan Bonifacio Farmers Association Inc.</t>
  </si>
  <si>
    <t>Ozamis City</t>
  </si>
  <si>
    <t>Molicay Farmers' Association, Inc.</t>
  </si>
  <si>
    <t>Clarin</t>
  </si>
  <si>
    <t>Mialen Lupagan Pan-ay Farmers Irrigators Organization, Inc.</t>
  </si>
  <si>
    <t>MISAMIS ORIENTAL</t>
  </si>
  <si>
    <t>Linugos Farmers Irrigators Association, Inc.</t>
  </si>
  <si>
    <t>Gingoog City</t>
  </si>
  <si>
    <t>Bal-ason Farmers Producers Cooperative</t>
  </si>
  <si>
    <t>REGION XI</t>
  </si>
  <si>
    <t>DAVAO ORIENTAL</t>
  </si>
  <si>
    <t>Cateel</t>
  </si>
  <si>
    <t>Caumnay San Alfonso Farmers and Cateel River Boat with Paddle Association (CASAFCARBPA)</t>
  </si>
  <si>
    <t>Caumnay Farmers Association</t>
  </si>
  <si>
    <t>Banaybanay</t>
  </si>
  <si>
    <t xml:space="preserve">Cabangcalan Calubihan Irrigators Association (CCIA),  Inc. </t>
  </si>
  <si>
    <t>Poblacion Cabatan Calubihan Irrigators Association (PCCIA), Inc.</t>
  </si>
  <si>
    <t>Lupon</t>
  </si>
  <si>
    <t>Ilongo Ilocano Cebuano Irrigators Association (IICIA), Inc.</t>
  </si>
  <si>
    <t xml:space="preserve"> </t>
  </si>
  <si>
    <t>Langka Cabadiangan Irrigators Association (LCIA), Inc.</t>
  </si>
  <si>
    <t>Lumbia Muslim and Christian Irrigators Association, Inc.</t>
  </si>
  <si>
    <t>Governor  Generoso</t>
  </si>
  <si>
    <t>Crispin Farmers Multi Purpose Coop(CFMPC)</t>
  </si>
  <si>
    <t>DAVAO DE ORO</t>
  </si>
  <si>
    <t>Compostela</t>
  </si>
  <si>
    <t>San Jose-Lanapan-Aurora Farmers Irrigators Association (SLAFIA), Inc.</t>
  </si>
  <si>
    <t xml:space="preserve">Curbada Lagab Farmers Irrigators Association, Inc. </t>
  </si>
  <si>
    <t>Monkayo</t>
  </si>
  <si>
    <t>Upper Naboc Irrigator's Association, Inc.</t>
  </si>
  <si>
    <t xml:space="preserve">Awao Communal Irrigators Association, Inc. </t>
  </si>
  <si>
    <t>Nabunturan</t>
  </si>
  <si>
    <t>Nabunturan Agrarian Reform Community Integrated Cooperative</t>
  </si>
  <si>
    <t>Basak Pangutosan CARP Irrigators Association, Inc.</t>
  </si>
  <si>
    <t>Libasan Primary Multi-purpose Cooperative</t>
  </si>
  <si>
    <t>DAVAO DEL NORTE</t>
  </si>
  <si>
    <t>New Corella</t>
  </si>
  <si>
    <t>Davao Integrated Resource Cooperative (DIRCO)</t>
  </si>
  <si>
    <t>San Isidro Farmers Irrigators Association (SIFIA), Inc.</t>
  </si>
  <si>
    <t>Davao del Norte Irrigators Marketing Cooperative (DAVNORIMC)</t>
  </si>
  <si>
    <t>Braulio E. Dujali</t>
  </si>
  <si>
    <t>Dujali Free Farmers Multipurpose Cooperative (DUFFAMCO)</t>
  </si>
  <si>
    <t>DAVAO DEL SUR</t>
  </si>
  <si>
    <t>Kilolog Communal Irrigation Association, Inc.</t>
  </si>
  <si>
    <t xml:space="preserve">Albatana Blucon Malabis Communal Irrigator's Association Inc. </t>
  </si>
  <si>
    <t>Hagonoy</t>
  </si>
  <si>
    <t>Hagonoy Farmers Multi Purpose Cooperative (HAFAMUPCO)</t>
  </si>
  <si>
    <t>Matanao</t>
  </si>
  <si>
    <t>Davao del Sur Federation of Marketing Cooperatives (DASUFEMCO)</t>
  </si>
  <si>
    <t>REGION XII</t>
  </si>
  <si>
    <t>SARANGANI</t>
  </si>
  <si>
    <t>Maitum</t>
  </si>
  <si>
    <t>Pangi Multi Purpose Cooperative</t>
  </si>
  <si>
    <t>Kiamba</t>
  </si>
  <si>
    <t>Badtasan Farmers Irrigators Association of Kiamba, Sarangani Province Incorporated</t>
  </si>
  <si>
    <t>Tuguis Tambilil Irrigators Service Association Inc.</t>
  </si>
  <si>
    <t>SOUTH COTABATO</t>
  </si>
  <si>
    <t>Surallah</t>
  </si>
  <si>
    <t>Mag-uswag Irrigators Association, Inc.</t>
  </si>
  <si>
    <t>Sto. Niño</t>
  </si>
  <si>
    <t>St. Therese Farmer Irrigators Association, Inc.</t>
  </si>
  <si>
    <t>ROVICPA Irrigators Association, Inc.</t>
  </si>
  <si>
    <t>Norala</t>
  </si>
  <si>
    <t>Kahumayan Irrigators Association, Inc.</t>
  </si>
  <si>
    <t>Roxas-Macapagal-Lambunao Irrigators Association, Inc.</t>
  </si>
  <si>
    <t>Tantangan</t>
  </si>
  <si>
    <t>PAGMACE Irrigators Association, Inc.</t>
  </si>
  <si>
    <t>Cabuling Agricultural Multi-Purpose Cooperative</t>
  </si>
  <si>
    <t>Samahang Manggagawa at Mambubukid ng Mangilala</t>
  </si>
  <si>
    <t>Rizal 3 SN Farmers Multipurpose Cooperative</t>
  </si>
  <si>
    <t>Cinco-Liwanay Communal Irrigator's Association, Inc.</t>
  </si>
  <si>
    <t>SULTAN KUDARAT</t>
  </si>
  <si>
    <t>Lambayong</t>
  </si>
  <si>
    <t>Kattam Irrigators Association, Inc.</t>
  </si>
  <si>
    <t>Palumbe Irrigators Association Incorporated</t>
  </si>
  <si>
    <t>Esperanza</t>
  </si>
  <si>
    <t>Ala Salabaca Irrigator's Association, Inc.</t>
  </si>
  <si>
    <t>Tacurong City</t>
  </si>
  <si>
    <t>Sitio Bag-o Irrigators Association, Inc.</t>
  </si>
  <si>
    <t>Lutayan</t>
  </si>
  <si>
    <t>Blingkong-Tamnag Irrigators Association, Inc.</t>
  </si>
  <si>
    <t>Palavilla Barangay Irrigation Development Association, Inc.</t>
  </si>
  <si>
    <t>Lebak</t>
  </si>
  <si>
    <t>PPATTABA Irrigators' Association, Inc.</t>
  </si>
  <si>
    <t>Salaman Communal Irrigators' Association, Inc.</t>
  </si>
  <si>
    <t>NORTH COTABATO</t>
  </si>
  <si>
    <t>Midsayap</t>
  </si>
  <si>
    <t>Settlers Irrigators Association of Midsayap, Inc.</t>
  </si>
  <si>
    <t>Pigcawayan</t>
  </si>
  <si>
    <t>LIBRIS Balogo Intake Irrgators Association, Inc.</t>
  </si>
  <si>
    <t>Tigbawan Barangay Irrigation Development Association, Inc.</t>
  </si>
  <si>
    <t>Pikit</t>
  </si>
  <si>
    <t>Balabak, Gokotan, Nabundas, Balungis, Tinutulan (BAGONABATI) Irrigators Association, Inc.</t>
  </si>
  <si>
    <t>Kabacan</t>
  </si>
  <si>
    <t>Bayaning Magsasaka Irrigators Association, Inc.</t>
  </si>
  <si>
    <t>Tulunan</t>
  </si>
  <si>
    <t>Amyon Irrigators Association, Inc.</t>
  </si>
  <si>
    <t xml:space="preserve">Minapan Irrigators Service Association, Inc. </t>
  </si>
  <si>
    <t>M'lang</t>
  </si>
  <si>
    <t>Tibao San Vicente Ferrer Multi-purpose Cooperative</t>
  </si>
  <si>
    <t xml:space="preserve"> CARAGA </t>
  </si>
  <si>
    <t>AGUSAN DEL NORTE</t>
  </si>
  <si>
    <t>Butuan City</t>
  </si>
  <si>
    <t>Sto. Niño Multi-Purpose Cooperative</t>
  </si>
  <si>
    <t>Remedios T. Romualdez</t>
  </si>
  <si>
    <t>Tagbongabong Farmers Association</t>
  </si>
  <si>
    <t>Cabadbaran City</t>
  </si>
  <si>
    <t>Kahugpungan sa mga Mag-uuma Alang sa Lamdag nga Kaugmaon (KAMALAKA) Irrigator's Association, Inc.</t>
  </si>
  <si>
    <t>AGUSAN DEL SUR</t>
  </si>
  <si>
    <t>Bayugan City</t>
  </si>
  <si>
    <t>Bucac Farmers Association</t>
  </si>
  <si>
    <t>Dacutan Farmers MPC</t>
  </si>
  <si>
    <t xml:space="preserve">Casanaag Farmers Association </t>
  </si>
  <si>
    <t>Prosperidad</t>
  </si>
  <si>
    <t>Farmers Alternative for Self-reliance MPC</t>
  </si>
  <si>
    <t>Veruela</t>
  </si>
  <si>
    <t>Abutanon Irrigators Association</t>
  </si>
  <si>
    <t>Bariduha Irrigators Association</t>
  </si>
  <si>
    <t>San Francisco</t>
  </si>
  <si>
    <t>SAMAKA Farmers Association</t>
  </si>
  <si>
    <t>Bunawan</t>
  </si>
  <si>
    <t>SABADSUR IA</t>
  </si>
  <si>
    <t>SURIGAO DEL SUR</t>
  </si>
  <si>
    <t>SIPOCAB IA</t>
  </si>
  <si>
    <t>New Libas Gua Irrigators Association, Inc.</t>
  </si>
  <si>
    <t>Tago</t>
  </si>
  <si>
    <t>Golden Grains Farmers Irrigators Association</t>
  </si>
  <si>
    <t>Gamut Farmers Irrigators Association</t>
  </si>
  <si>
    <t>Cantilan</t>
  </si>
  <si>
    <t>TUPEDO IA</t>
  </si>
  <si>
    <t>Palasao Agriculture Cooperative (Palasao FLPR Association)</t>
  </si>
  <si>
    <t>Madrid</t>
  </si>
  <si>
    <t>Buyaan IA</t>
  </si>
  <si>
    <t>San Agustin</t>
  </si>
  <si>
    <t>Sto. Niño Durian Growers Farmers Association</t>
  </si>
  <si>
    <t>Hubo Right Irrigators Association</t>
  </si>
  <si>
    <t>Tandag City</t>
  </si>
  <si>
    <t>Quezon Farmers Association</t>
  </si>
  <si>
    <t>Maticdum Farmers MPC</t>
  </si>
  <si>
    <t>Bislig City</t>
  </si>
  <si>
    <t>Baucawe Community and Farmers Irrigators Association, Inc.</t>
  </si>
  <si>
    <t>Agno</t>
  </si>
  <si>
    <t xml:space="preserve">SAMAHANG MAGSASAKA NG BARANGAY MAGSAYSAY ASSOCIATION INC. </t>
  </si>
  <si>
    <t>RANG-AY ITI DAYA FARMERS ASSOCIATION INC.</t>
  </si>
  <si>
    <t>Bani</t>
  </si>
  <si>
    <t>FARM LABORER ASSOCIATION OF BRGY. CENTRO TOMA BANI, PANGASINAN INC.</t>
  </si>
  <si>
    <t>MACABIT IRRIGATORS ASSOCIATION, INC.</t>
  </si>
  <si>
    <t>Anda</t>
  </si>
  <si>
    <t>SAMAHAN NG MASAGANANG MAGSASAKA NG BARANGAY ROXAS</t>
  </si>
  <si>
    <t>AWILE FARMERS FIELD SCHOOL ASSOCIATION INC.</t>
  </si>
  <si>
    <t>Dasol</t>
  </si>
  <si>
    <t xml:space="preserve">ALILAO DASOL FARMERS ASSOCIATION INCORPORATED </t>
  </si>
  <si>
    <t>Barangay Local Government Unit of Eguia</t>
  </si>
  <si>
    <t>Burgos</t>
  </si>
  <si>
    <t>Ilio-Ilio Farmers and Fisherfolks Agriculture Cooperative</t>
  </si>
  <si>
    <t>St. Isidore Multi-Purpose Cooperative</t>
  </si>
  <si>
    <t>Mabini</t>
  </si>
  <si>
    <t>PATGAN SWISA INC.</t>
  </si>
  <si>
    <t>VILLACORTA MABINI FARMERS ASSOCIATION INC.</t>
  </si>
  <si>
    <t>Calzada Multi Purpose Cooperative Inc.</t>
  </si>
  <si>
    <t>Aguilar</t>
  </si>
  <si>
    <t>BRGY. POGONSILI ENVIRONMENTAL SAVERS AND ORGANIC FARMERS ASSOCIATION INC.</t>
  </si>
  <si>
    <t>Binmaley</t>
  </si>
  <si>
    <t>Southern Binmaley Multi Purpose Cooperative</t>
  </si>
  <si>
    <t>BASING IRRIGATORS ASSOCIATION</t>
  </si>
  <si>
    <t>Basista</t>
  </si>
  <si>
    <t xml:space="preserve">PALMA AGRARIAN REFORM COOPERATIVE </t>
  </si>
  <si>
    <t xml:space="preserve">UBONG-PATACBO AGRARIAN REFORM COOPERATIVE </t>
  </si>
  <si>
    <t>MAPOLOPOLO AGRARIAN REFORM COOPERATIVE</t>
  </si>
  <si>
    <t>Calasiao</t>
  </si>
  <si>
    <t xml:space="preserve">KAPUSONG DUMARALOS  NA BARANGAY LONGOS ASSOCIATION INC. </t>
  </si>
  <si>
    <t>PINABLIN DUMARALOS NA BARANGAY BANAOANG ASSOCIATION INC.</t>
  </si>
  <si>
    <t>San Fabian</t>
  </si>
  <si>
    <t>MAKUKULI FARMERS ASSOCIATION INC.</t>
  </si>
  <si>
    <t>SAN FABIAN ORGANIC FARMERS AND FISHERFOLKS ASSOCIATION, INC.</t>
  </si>
  <si>
    <t>Aramal-Tocok FFF Multi Purpose Cooperative</t>
  </si>
  <si>
    <t>Dagupan City</t>
  </si>
  <si>
    <t xml:space="preserve">MATALUNGGARING MANGIN IRRIGATORS ASSOCIATION, INC. </t>
  </si>
  <si>
    <t>Binalonan</t>
  </si>
  <si>
    <t xml:space="preserve">DUR - AS TABUYOC BINALONAN IRRIGATORS ASSOCIATION, INC. </t>
  </si>
  <si>
    <t xml:space="preserve">GRAIN GROWERS OF SNFC FARMERS ASSOCIATION INC. </t>
  </si>
  <si>
    <t>ST. MARIANS FARMERS SARANAY ASSOCIATION INC.</t>
  </si>
  <si>
    <t>Laoac</t>
  </si>
  <si>
    <t>SOLID TULYAT IRRIGATORS ASSOCIATION, INC.</t>
  </si>
  <si>
    <t>DACANISCA LAOAC FARMERS IRRIGATORS ASSOCIATION INC.</t>
  </si>
  <si>
    <t xml:space="preserve">D. ALARCIO LAOAC FARMERS ASSOCIATION, INC.  </t>
  </si>
  <si>
    <t>Bautista</t>
  </si>
  <si>
    <t>POPONTO GLOBAL FARMERS ASSOCIATION INC.</t>
  </si>
  <si>
    <t>BARANGAY DIAZ BAUTISTA FARMERS ASSOCIATION INC.</t>
  </si>
  <si>
    <t>Pogo Bautista Farmers Association Incorporated</t>
  </si>
  <si>
    <t>Sison</t>
  </si>
  <si>
    <t>NGAYAO-NGAOAN IRRIGATORS' ASSOCIATION, INC.</t>
  </si>
  <si>
    <t>ESPERANZA-BINMECKEG IRRIGATORS SERVICE ASSOCIATION, INC.</t>
  </si>
  <si>
    <t>Pozorrubio</t>
  </si>
  <si>
    <t>DON BENITO AMIANAN FARMERS ASSOCIATION INC.</t>
  </si>
  <si>
    <t>LAOAC MACOLI FARMERS ASSOCIATION (LMFA) INC.</t>
  </si>
  <si>
    <t xml:space="preserve">BUNEG BISKEG FARMERS ASSOCIATION INC. </t>
  </si>
  <si>
    <t>Balungao</t>
  </si>
  <si>
    <t>SANLOBARAYSAN IRRIGATORS ASSOCIATION INC.</t>
  </si>
  <si>
    <t>S.A. Pugaro Farmers Association Inc.</t>
  </si>
  <si>
    <t>San Nicolas</t>
  </si>
  <si>
    <t>Ubbog Iti Daya Multi-Purpose Cooperative</t>
  </si>
  <si>
    <t>SAN RAFAEL-LUNGAO IRRIGATORS ASSOCIATION INC.</t>
  </si>
  <si>
    <t>NORTHERN AMBAYOAN TANGGAL LAKAY IRRIGATORS ASSOCIATION INC.</t>
  </si>
  <si>
    <t>CABSAAG IRRIGATORS ASSOCIATION INC.</t>
  </si>
  <si>
    <t>CANACOBO SAN MANUEL IRRIGATORS ASSOCIATION, INC.</t>
  </si>
  <si>
    <t>Rosales</t>
  </si>
  <si>
    <t>Bare-Baro Multi Purpose Cooperative</t>
  </si>
  <si>
    <t>SALVACION ROSALES IRRIGATORS ASSOCIATION, INC.</t>
  </si>
  <si>
    <t>SARTIN COLILING FARMERS IRRIGATORS ASSOCIATION INC.</t>
  </si>
  <si>
    <t>Tayug</t>
  </si>
  <si>
    <t>EASTERN LAWAK IRRIGATORS ASSOCIATION, INC.</t>
  </si>
  <si>
    <t xml:space="preserve">TIMPUYOG ITI CARRIEDO FARMERS IRRIGATORS ASSOCIATION, INC. </t>
  </si>
  <si>
    <t>BINARMAPPA MULTIPURPOSE COOPERATIVE</t>
  </si>
  <si>
    <t>Piddig</t>
  </si>
  <si>
    <t>ZANJERA RIQUIDO IRRIGATORS ASSOCIATION INC.</t>
  </si>
  <si>
    <t xml:space="preserve">NAGDISAAGAN RIVER FEDERATED IRRIGATORS ASSOCIATIONS INC. </t>
  </si>
  <si>
    <t>Paoay</t>
  </si>
  <si>
    <t>OAIG-UPAY-ABULAO FARMERS ASSOCIATION INC.</t>
  </si>
  <si>
    <t>CAPANGDANAN FARMERS ORGANIZATION, INC.</t>
  </si>
  <si>
    <t>Solsona</t>
  </si>
  <si>
    <t>ZANJERA DE CASANICOLASAN, PACKIAS, ADONG, MEMANG IRRIGATORS ASSOCIATION INC.</t>
  </si>
  <si>
    <t>Banna</t>
  </si>
  <si>
    <t>Bagnos Multi Purpose Cooperative</t>
  </si>
  <si>
    <t>CADAANAN NORTE IRRIGATORS ASSOCIATION INC.</t>
  </si>
  <si>
    <t>ZANJERA BUGASI FARMERS ASSOCIATION INC.</t>
  </si>
  <si>
    <t>Nueva Era</t>
  </si>
  <si>
    <t>UNITED FARMERS OF CABITTAURAN NUEVA ERA INC.</t>
  </si>
  <si>
    <t>GARNARD IRRIGATORS ASSOCIATION, INC.</t>
  </si>
  <si>
    <t>ZANJERA DE SAN MANUEL DE UGUIS FARMERS ASSOCIATION INC.</t>
  </si>
  <si>
    <t>Currimao</t>
  </si>
  <si>
    <t>SURGUI CURRIMAO FARMERS ASSOCIATION INC.</t>
  </si>
  <si>
    <t xml:space="preserve">RIVER SIDE FARMERS AND FISHERMENS ASSOCIATION INC. </t>
  </si>
  <si>
    <t xml:space="preserve">CURRIMAO BAGNOS FARMERS ASSOCIATION INC. </t>
  </si>
  <si>
    <t>Marcos</t>
  </si>
  <si>
    <t>AGUNIT MULTI-PURPOSE COOPERATIVE</t>
  </si>
  <si>
    <t>GUNGLO VALDEZ-DAQUIOAG FARMERS ASSOCIATION, INC.</t>
  </si>
  <si>
    <t>Cabugao</t>
  </si>
  <si>
    <t>Cuancabal Multi Purpose Cooperative</t>
  </si>
  <si>
    <t>Free Farmers Multi Purpose Cooperative</t>
  </si>
  <si>
    <t>Gregorio Del Pilar</t>
  </si>
  <si>
    <t>COBCOBOAN FARMERS ASSOCIATION INC.</t>
  </si>
  <si>
    <t>ALTATUB FARMERS ASSOCIATION INC.</t>
  </si>
  <si>
    <t>PISYON FARMERS ASSOCIATION INC.</t>
  </si>
  <si>
    <t>Salcedo</t>
  </si>
  <si>
    <t xml:space="preserve">SINABAAN FARMERS ASSOCIATION OF SAN TIBURCIO ILOCOS SUR INC. </t>
  </si>
  <si>
    <t>BAUGEN BALIDBID FARMERS ASSOCIATION INC.</t>
  </si>
  <si>
    <t>Cervantes</t>
  </si>
  <si>
    <t>KAYAN PILIPIL PALAY FARMERS ASSOCIATION INC.</t>
  </si>
  <si>
    <t xml:space="preserve">DINWIDE EAST ORGANIC FARMERS ASSOCIATION, INC. </t>
  </si>
  <si>
    <t>Quirino</t>
  </si>
  <si>
    <t>SUMAYAAT IRRIGATORS ASSOCIATION, INC.</t>
  </si>
  <si>
    <t xml:space="preserve">GAPASECA FARMERS IRRIGATORS ASSOCIATION INC. </t>
  </si>
  <si>
    <t>Bacnotan</t>
  </si>
  <si>
    <t xml:space="preserve">SALBASACA SMALL WATER IRRIGATION SYSTEM ASSOCIATION, INC. </t>
  </si>
  <si>
    <t>BUSSAOIT SWISA, INC.</t>
  </si>
  <si>
    <t>Zaragosa Multi Purpose Cooperative, Inc.</t>
  </si>
  <si>
    <t>Bangar</t>
  </si>
  <si>
    <t>BANGAR LATERAL "C" IRRIGATORS ASSOCIATION, INC.</t>
  </si>
  <si>
    <t>North La Union Farmers Marketing Cooperative</t>
  </si>
  <si>
    <t>Balaoan</t>
  </si>
  <si>
    <t>Calliat Multi Purpose Cooperative, Inc.</t>
  </si>
  <si>
    <t xml:space="preserve">BALAOAN IRRIGATORS ASSOCIATION OF LA UNION, INC. </t>
  </si>
  <si>
    <t>AGPAY INTEGRATED FARMERS ASSOCIATION (AIFA) INC.</t>
  </si>
  <si>
    <t>TIMPUYOG TI MANNALON  BURGOS IRRIGATORS ASSOCIATION INC.</t>
  </si>
  <si>
    <t>DAM 3 LOWER DELLES IRRIGATORS &amp; FARMERS ASSOCIATION INC.</t>
  </si>
  <si>
    <t>Aringay</t>
  </si>
  <si>
    <t>ARINGAY RICE CORN TOBACCO FARMERS GROWERS ASSOCIATION INC.</t>
  </si>
  <si>
    <t>Macabato Baro A Namnama Multi Purpose Coperative</t>
  </si>
  <si>
    <t>CENSA HILTAG FARMERS ASSOCIATION, INC.</t>
  </si>
  <si>
    <t>Caba</t>
  </si>
  <si>
    <t>JUAN CARTAS INTEGRATED FARMERS ASSOCIATION INC.</t>
  </si>
  <si>
    <t>LIQUICIA SAN JOSE IRRIGATORS ASSOCIATION INC.</t>
  </si>
  <si>
    <t>Tubao</t>
  </si>
  <si>
    <t>MASAGANANG TUBAO LA UNION FARMERS PRODUCERS ASSOCIATION INC.</t>
  </si>
  <si>
    <t>Anduyan Multipurpose Cooperative</t>
  </si>
  <si>
    <t>Bauang</t>
  </si>
  <si>
    <t>BAUANG RICE CORN VEGETABLE AND LIVESTOCK GROWERS ASSOCIATION INC.</t>
  </si>
  <si>
    <t>Pugo</t>
  </si>
  <si>
    <t>SAN LUIS INDIGENOUS PEOPLE'S FARMERS ASSOCIATION</t>
  </si>
  <si>
    <t>KEN BACNANG FARMERS IRRIGATORS' ASSOCIATION, INC.</t>
  </si>
  <si>
    <t>Sto. Tomas</t>
  </si>
  <si>
    <t>PONG PONG FARMERS IRRIGATORS ASSOCIATION, INC.</t>
  </si>
  <si>
    <t>CUPANG STO. TOMAS FARMERS ASSOCIATION INC.</t>
  </si>
  <si>
    <t>Baggao</t>
  </si>
  <si>
    <t xml:space="preserve">SAN JOSE MULTI-PURPOSE COOPERATIVE </t>
  </si>
  <si>
    <t>Sta Ana</t>
  </si>
  <si>
    <t>DAGUPAN IRRIGATORS' ASSOCIATION, INC.</t>
  </si>
  <si>
    <t>CULANTO FARMERS IRRIGATOR'S ASSOCIATION INC.</t>
  </si>
  <si>
    <t>Lasam</t>
  </si>
  <si>
    <t>SANGUIR DAGITI MANNALON TI LASAM FARMERS IRRIGATORS ASSOCIATION INC.</t>
  </si>
  <si>
    <t xml:space="preserve">RIVERSIDE TI LASAM FARMERS IRRIGATOR'S ASSOCIATION INC. </t>
  </si>
  <si>
    <t>GREEN VALLEY OF LASAM FARMERS IRRIGATOR'S ASSOCIATION INC.</t>
  </si>
  <si>
    <t>Piat</t>
  </si>
  <si>
    <t>Mabuhay Agri-Crop Multipurpose Cooperative</t>
  </si>
  <si>
    <t>Mauanan Baluncanag Gaddangao Farmers Irrigators Credit Cooperative</t>
  </si>
  <si>
    <t>Malaueg  Savings &amp; Trading Cooperative</t>
  </si>
  <si>
    <t>Iguig</t>
  </si>
  <si>
    <t>MIRASOL IRRIGATORS ASSOCIATION INC.</t>
  </si>
  <si>
    <t>Tuao</t>
  </si>
  <si>
    <t>Pinoy Bagong Pag-asa Marketing Cooperative</t>
  </si>
  <si>
    <t xml:space="preserve">BANWAR TI MANNALON IRRIGATORS ASSOCIATION, INC. </t>
  </si>
  <si>
    <t>NAMNAMA TI MANNALON CHICO IRRIGATORS' ASSOCIATION, INC.</t>
  </si>
  <si>
    <t>Cabagan</t>
  </si>
  <si>
    <t xml:space="preserve">GARITA IRRIGATORS' ASSOCIATION INC. </t>
  </si>
  <si>
    <t>Delfin Albano</t>
  </si>
  <si>
    <t>Aneg Small Water Irrigation System Water Service Cooperative</t>
  </si>
  <si>
    <t>Concern Farmers Credit Cooperative</t>
  </si>
  <si>
    <t>Maui Farmers Credit Cooperative</t>
  </si>
  <si>
    <t>ACUANAB FARMERS IRRIGATORS' ASSOCIATION, INC.</t>
  </si>
  <si>
    <t>CABANUANGAN IRRIGATORS' ASSOCIATION, INC.</t>
  </si>
  <si>
    <t xml:space="preserve">PINAKANAUAN IRRIGATORS' ASSOCIATION, INC. </t>
  </si>
  <si>
    <t>Nagavilla Farmers Marketing Cooperative</t>
  </si>
  <si>
    <t>St. Joseph House of Spirituality Farmers Credit Cooperative</t>
  </si>
  <si>
    <t>Sto Tomas</t>
  </si>
  <si>
    <t xml:space="preserve">AMYANAN BUBUG IRRIGATORS ASSOCIATION INC. </t>
  </si>
  <si>
    <t>Biga Occidental Agrarian Reform Beneficiaries Cooperative</t>
  </si>
  <si>
    <t>Tumauini</t>
  </si>
  <si>
    <t xml:space="preserve">GRUPO NG SAN MATEO IRRIGATORS ASSOCIATION, INC. </t>
  </si>
  <si>
    <t>TIS DIVISION "B" FARMERS IRRIGATORS ASSOCIATION, INC.</t>
  </si>
  <si>
    <t>Benito Soliven</t>
  </si>
  <si>
    <t xml:space="preserve">LUCBAN SMALL WATER IRRIGATION SYSTEM ASSOCIATION, INC. </t>
  </si>
  <si>
    <t xml:space="preserve">NAGKAISANG MAGSASAKA NG STA. CRUZ </t>
  </si>
  <si>
    <t>Gamu</t>
  </si>
  <si>
    <t xml:space="preserve">PINTOR RICE FARMER'S ASSOCIATION </t>
  </si>
  <si>
    <t>RIZAL SMALL FARMERS ASSOCIATION</t>
  </si>
  <si>
    <t>STA. ROSA GAMU IRRIGATORS ASSOCIATION, INC.</t>
  </si>
  <si>
    <t>Naguilian</t>
  </si>
  <si>
    <t>Minanga Rice and Corn Producers Cooperative</t>
  </si>
  <si>
    <t>Reina Mercedes</t>
  </si>
  <si>
    <t>DANGAN IRRIGATORS' ASSOCIATION, INC.</t>
  </si>
  <si>
    <t xml:space="preserve">SENADOR IRRIGATORS ASSOCIATION, INC. </t>
  </si>
  <si>
    <t>San Mariano</t>
  </si>
  <si>
    <t>Del Pilar Multi-Purpose Cooperative</t>
  </si>
  <si>
    <t>Alibadabad Farmers Irrigators Association Inc.</t>
  </si>
  <si>
    <t>Angadanan</t>
  </si>
  <si>
    <t>MALIWANAG IRRIGATORS ASSOCIATION, INC.</t>
  </si>
  <si>
    <t xml:space="preserve">BANTUG-DIOTON IRRIGATORS ASSOCIATION, INC. </t>
  </si>
  <si>
    <t>RAMONA-RAGSAC IRRIGATORS' ASSOCIATION INC.</t>
  </si>
  <si>
    <t>Jones</t>
  </si>
  <si>
    <t>VILLALINDA-JONES IRRIGATORS ASSOCIATION, INC.</t>
  </si>
  <si>
    <t>D A R I P IRRIGATORS ASSOCIATION, INC.</t>
  </si>
  <si>
    <t>Municipal Local Government of San Agustin</t>
  </si>
  <si>
    <t>CALIGUIAN-CULLALABO IRRIGATORS' ASSOCIATION, INC.</t>
  </si>
  <si>
    <t xml:space="preserve">NIA PUMPING STATION NO. 2 BURGOS COUNCIL OF IRRIGATORS ASSOCIATION, INC.  </t>
  </si>
  <si>
    <t>Quirino Farmers Credit Cooperative</t>
  </si>
  <si>
    <t xml:space="preserve">SINABAAN IRRIGATORS ASSOCIATION INC. </t>
  </si>
  <si>
    <t>NAGUIMOTOL IRRIGATORS ASSOCIATION, INC.</t>
  </si>
  <si>
    <t>San Guillermo</t>
  </si>
  <si>
    <t>AGRARIAN REFORM BENEFICIARIES CROP GROWERS ASSOCIATION</t>
  </si>
  <si>
    <t>PAGNAM-AYAN IRRIGATORS ASSOCIATION, INC.</t>
  </si>
  <si>
    <t>Alfonso Castaneda</t>
  </si>
  <si>
    <t xml:space="preserve">MANYAL IRRIGATORS ASSOCIATION, INC. </t>
  </si>
  <si>
    <t>MADELMA IRRIGATORS ASSOCIATION, INC.</t>
  </si>
  <si>
    <t>Aritao</t>
  </si>
  <si>
    <t xml:space="preserve">BAGBAG BANGANAN CUTAR ARITAO IRRIGATORS ASSOCIATION INC. </t>
  </si>
  <si>
    <t>Bambang</t>
  </si>
  <si>
    <t xml:space="preserve">KAMAGONG BARAT IRRIGATORS ASSOCIATION INC. </t>
  </si>
  <si>
    <t>BENAY RIVER ALMAGUER IRRIGATORS ASSOCIATION INC.</t>
  </si>
  <si>
    <t>Kasibu</t>
  </si>
  <si>
    <t>LOWER MACALONG-KONGKONG GIT-ONG IRRIGATORS ASSOCIATION, INC.</t>
  </si>
  <si>
    <t>PANIKI UPPER TALLA CORDON IRRIGATORS ASSOCIATION INC.</t>
  </si>
  <si>
    <t xml:space="preserve">LIBTUNGAN - MAKIBOY IRRIGATORS ASSOCIATION INC. </t>
  </si>
  <si>
    <t>Kayapa</t>
  </si>
  <si>
    <t>St. Joseph Parish-Kayapa Multipurpose Cooperative (SJPKMPC)</t>
  </si>
  <si>
    <t>Santa Fe</t>
  </si>
  <si>
    <t>Municipal Local Government Unit of Sta Fe</t>
  </si>
  <si>
    <t xml:space="preserve">STA.FE MUNICIPAL FEDERATION OF IRRIGATORS ASSOCIATIONS INC. </t>
  </si>
  <si>
    <t>BATAAN</t>
  </si>
  <si>
    <t>Abucay</t>
  </si>
  <si>
    <t xml:space="preserve">MABATANG  UNITED FARMERS ASSOCIATION </t>
  </si>
  <si>
    <t xml:space="preserve">LAON FARMERS ASSOCIATION </t>
  </si>
  <si>
    <t>Capitangan Organic Farmers Marketing Cooperative</t>
  </si>
  <si>
    <t>Hermosa</t>
  </si>
  <si>
    <t>CATANING FARMERS ASSOCIATION</t>
  </si>
  <si>
    <t xml:space="preserve">MAMBOG FARMERS ASSOCIATION </t>
  </si>
  <si>
    <t xml:space="preserve">JRC-MANDAMA FARMERS ASSOCIATION </t>
  </si>
  <si>
    <t>PUSLAK FARMERS ASSOCIATION</t>
  </si>
  <si>
    <t>Morong</t>
  </si>
  <si>
    <t>MORONG FARMERS MULTIPURPOSE COOPERATIVE</t>
  </si>
  <si>
    <t>Morong Multipurpose Cooperative</t>
  </si>
  <si>
    <t>Bagac</t>
  </si>
  <si>
    <t>SAMASAKA Bagac Multipurpose Cooperative</t>
  </si>
  <si>
    <t xml:space="preserve">SAYSAIN PALAYCHECK FARMERS ASSOCIATION INC. </t>
  </si>
  <si>
    <t>Community Savers Agriculture Cooperative</t>
  </si>
  <si>
    <t>Balanga City</t>
  </si>
  <si>
    <t>Cupang West Multipurpose Cooperative</t>
  </si>
  <si>
    <t>CITY FARMERS / KAANIB ASSOCIATION</t>
  </si>
  <si>
    <t>SAMAHANG MAGSASAKA NG CABOG - CABOG</t>
  </si>
  <si>
    <t>Greater Bani Multi Purpose Cooperative</t>
  </si>
  <si>
    <t>Limay</t>
  </si>
  <si>
    <t xml:space="preserve">SAMAHAN NG MAGSASAKA SA LAMAO (SAMAL) </t>
  </si>
  <si>
    <t>Orion</t>
  </si>
  <si>
    <t>APO IDRONG FARMERS ASSOCIATION</t>
  </si>
  <si>
    <t>APO INGGO FARMERS ASSOCIATION</t>
  </si>
  <si>
    <t>SAMAHAN NG MGA MAGSASAKA NG CALUNGUSAN AT BANTAN</t>
  </si>
  <si>
    <t xml:space="preserve">Dinalupihan </t>
  </si>
  <si>
    <t>BARANGAY SAGUING FARMERS ASSOCIATION</t>
  </si>
  <si>
    <t>BULACAN</t>
  </si>
  <si>
    <t>Malolos</t>
  </si>
  <si>
    <t>Palayan Sa Nayon Multipurpose Cooperative</t>
  </si>
  <si>
    <t xml:space="preserve">PLARIDEL-MALOLOS IRRIGATORS ASSOCIATION INC. </t>
  </si>
  <si>
    <t>Bulakan</t>
  </si>
  <si>
    <t xml:space="preserve">BSJ-IISANG LAYUNIN IRRIGATORS ASSOCIATION INC. </t>
  </si>
  <si>
    <t xml:space="preserve">SAMAHAN NG MAGSASAKA NG BAMBANG IRRIGATORS ASSOCIATION, INC. </t>
  </si>
  <si>
    <t>Calumpit</t>
  </si>
  <si>
    <t xml:space="preserve"> THIRD ISLAND FARMER'S ASSOCIATION</t>
  </si>
  <si>
    <t xml:space="preserve"> BUGUION FARMERS ASSOCIATION </t>
  </si>
  <si>
    <t>PANDUCOT UNITED FARMERS' ASSOCIATION</t>
  </si>
  <si>
    <t>PAGKAKAISA IRRIGATORS ASSOCIATION (BULACAN) INC.</t>
  </si>
  <si>
    <t>Abulalas Multipurpose Cooperative</t>
  </si>
  <si>
    <t>LAHI NG MAGBUBUKID SA HAGONOY</t>
  </si>
  <si>
    <t>Iba-Ibayo Multipurpose Cooperative</t>
  </si>
  <si>
    <t>Paombong</t>
  </si>
  <si>
    <t xml:space="preserve">KAPITANGAN IRRIGATORS AND FARMERS ASSOCIATION </t>
  </si>
  <si>
    <t>Balagtas</t>
  </si>
  <si>
    <t xml:space="preserve">SANGADA IRRIGATORS ASSOCIATION, INC. </t>
  </si>
  <si>
    <t>Bocaue</t>
  </si>
  <si>
    <t>Igulot Farmers Association</t>
  </si>
  <si>
    <t xml:space="preserve">Duhat Farmers Association </t>
  </si>
  <si>
    <t>Guiguinto</t>
  </si>
  <si>
    <t>LAKAS MAGSASAKA IRRIGATORS ASSOCIATION INC.</t>
  </si>
  <si>
    <t>Plaridel</t>
  </si>
  <si>
    <t>Samahan ng Magsasaka ng Bagong Silang</t>
  </si>
  <si>
    <t>Bulihan Farmers Association</t>
  </si>
  <si>
    <t>Angat</t>
  </si>
  <si>
    <t>Samahan ng mga Magsasaka ng Donacion</t>
  </si>
  <si>
    <t>MARUNGKO LALANGAN IRRIGATORS ASSOCIATION INC.</t>
  </si>
  <si>
    <t>Norzagaray</t>
  </si>
  <si>
    <t>Tigbe Rice &amp; Vegetable Farmers Association</t>
  </si>
  <si>
    <t>Partida Agricultural and Farmers Association</t>
  </si>
  <si>
    <t>Agribusiness Farm Workers &amp; Livelihood Entrepreneur Association</t>
  </si>
  <si>
    <t>San Vicente Palay, Vegetable Farmers Association</t>
  </si>
  <si>
    <t>Cay-Sio Rice and Vegetable Farmers Association</t>
  </si>
  <si>
    <t>Samahan ng Progresibong Magsasaka sa Pulong Buhangin</t>
  </si>
  <si>
    <t>Aliaga</t>
  </si>
  <si>
    <t>STO. TOMAS-SAN PABLO IRRIGATORS' ASSOCIATION, INC.</t>
  </si>
  <si>
    <t>Alizar FST Multi-Purpose Cooperative</t>
  </si>
  <si>
    <t xml:space="preserve">BAGONG PAG-ASA (ALIAGA) IRRIGATORS' ASSOCIATION, INC. </t>
  </si>
  <si>
    <t>Farmers Business Resource Cooperative</t>
  </si>
  <si>
    <t>Nampicuan</t>
  </si>
  <si>
    <t>Nampicuan Organic Producers Cooperative (NOPCO)</t>
  </si>
  <si>
    <t>Alemania-Pacarso Producers Cooperative</t>
  </si>
  <si>
    <t>Cabawangan Farmers Producers Cooperative</t>
  </si>
  <si>
    <t>United Nampicuan Producers Cooperative (UNAMPCO)</t>
  </si>
  <si>
    <t>Bagong Buhay ng Mabini Multipurpose Cooperative</t>
  </si>
  <si>
    <t>St. Dominic Farmers Multipurpose Cooperative</t>
  </si>
  <si>
    <t>Bagong Lipunan Multipurpose Cooperative</t>
  </si>
  <si>
    <t>Talavera</t>
  </si>
  <si>
    <t>RICE-VEGETABLE GROWERS ASSOCIATION OF TABACAO (RVGAT)</t>
  </si>
  <si>
    <t>BANTUG HACIENDA (TALAVERA) IRRIGATORS' ASSOCIATION, INC.</t>
  </si>
  <si>
    <t>RICE-VEGETABLE GROWERS ASSOCIATION OF BASANG HAMOG (RVGABH)</t>
  </si>
  <si>
    <t>FARMERS ASSOCIATION OF BAKAL II (FABAK II)</t>
  </si>
  <si>
    <t>San Jose City</t>
  </si>
  <si>
    <t>MALASIN FARMER'S ASSOCIATION</t>
  </si>
  <si>
    <t>MAKABAGONG MANGGAGAWA SA BUKID NG SIBUT</t>
  </si>
  <si>
    <t>DAMAYANG MAGBUBUKID NG PALESTINA</t>
  </si>
  <si>
    <t>Science City of Muñoz</t>
  </si>
  <si>
    <t>MAGCABALICATPO IRRIGATORS' ASSOCIATION, INC.</t>
  </si>
  <si>
    <t>Carranglan</t>
  </si>
  <si>
    <t>CAALAWAN AGRO FOREST ASSOCIATION INC.</t>
  </si>
  <si>
    <t>San Agustin Carranglan Nueva Ecija Crops and Farmers Association Incorporated</t>
  </si>
  <si>
    <t>MAIDENGEN IRRIGATION SERVICE ASSOCIATION INC.</t>
  </si>
  <si>
    <t xml:space="preserve">MAHARLIKA HIGHWAY INDIGENOUS PEOPLE PRODUCERS ASSOCIATION </t>
  </si>
  <si>
    <t>Llanera</t>
  </si>
  <si>
    <t xml:space="preserve">FLOVENBAR IRRIGATORS' ASSOCIATION, INC. </t>
  </si>
  <si>
    <t xml:space="preserve">PLAMA IRRIGATORS' ASSOCIATION, INC. </t>
  </si>
  <si>
    <t xml:space="preserve">BAGUMBOS IRRIGATORS ASSN. INC. </t>
  </si>
  <si>
    <t xml:space="preserve">INANG BAYAN IRRIGATORS' ASSOCIATION, INC. </t>
  </si>
  <si>
    <t xml:space="preserve">CARIDAD NORTE AND SUR PUMP IRRIGATORS' ASSOCIATION, INC. </t>
  </si>
  <si>
    <t>Lupao</t>
  </si>
  <si>
    <t xml:space="preserve">MUÑOZ LUPAO IRRIGATORS ASSOCIATION INC. </t>
  </si>
  <si>
    <t>MACANNAE IRRIGATORS ASSOCIATION, INC.</t>
  </si>
  <si>
    <t>PARADISE FARMERS ASSOCIATION</t>
  </si>
  <si>
    <t>Talugtug</t>
  </si>
  <si>
    <t>Good Samaritan Multipurpose Cooperative</t>
  </si>
  <si>
    <t xml:space="preserve">CASACCAFFT FARMERS IRRIGATORS' ASSOCIATION INC. </t>
  </si>
  <si>
    <t>Kasilagan Credit Cooperative</t>
  </si>
  <si>
    <t>CASSAMMFVRROST Farmer Irrigators Association Inc.</t>
  </si>
  <si>
    <t>Palayan City</t>
  </si>
  <si>
    <t>Singalat Producers Cooperative</t>
  </si>
  <si>
    <t xml:space="preserve">NAGKAISANG MANGGAGAWANG BUKID NG BARANGAY ATATE ASSOCIATION  </t>
  </si>
  <si>
    <t xml:space="preserve">MAPAET FARMER'S ASSOCIATION </t>
  </si>
  <si>
    <t>PINALTACAN VALLEY FARMERS' ASSOCIATION</t>
  </si>
  <si>
    <t>Cabanatuan</t>
  </si>
  <si>
    <t xml:space="preserve">BANGAD FARMERS ASSOCIATION </t>
  </si>
  <si>
    <t xml:space="preserve">CAALIBANGBANGAN FARMER'S ASSOCIATION </t>
  </si>
  <si>
    <t>United Farmers Agriculture Cooperative of Cabanatuan City</t>
  </si>
  <si>
    <t xml:space="preserve">SAHOD ULAN FARMERS ASSOCIATION </t>
  </si>
  <si>
    <t>Laur</t>
  </si>
  <si>
    <t>LAUR N.E. FARMERS ASSOCIATION</t>
  </si>
  <si>
    <t>LAUR FARMERS ASSOCIATION</t>
  </si>
  <si>
    <t>Cabiao</t>
  </si>
  <si>
    <t>SAN FERNANDO MALIGAYA IRRIGATORS' ASSOCIATION, INC.</t>
  </si>
  <si>
    <t>BISAK CAMP IRRIGATORS' ASSOCIATION, INC.</t>
  </si>
  <si>
    <t xml:space="preserve">MALIGAYA-STA. INES-SINIPIT IRRIGATORS' ASSOCIATION, INC. </t>
  </si>
  <si>
    <t>Penaranda</t>
  </si>
  <si>
    <t>MAKABILOG-MAYNABO-TAMBO IRRIGATORS ASSN. INC.</t>
  </si>
  <si>
    <t>SANJOSAPMA PUMPING IRRIGATORS ASSOCIATION, INC.</t>
  </si>
  <si>
    <t>SINASAJAN FARMERS ASSOCIATION</t>
  </si>
  <si>
    <t>SAN MARIANO AGRICULTURAL PRODUCERS ASSOCIATION</t>
  </si>
  <si>
    <t>United Pulo Multipurpose Cooperative</t>
  </si>
  <si>
    <t xml:space="preserve">LABRADOR IRRIGATORS' ASSOCIATION, INC. </t>
  </si>
  <si>
    <t>San Leonardo</t>
  </si>
  <si>
    <t xml:space="preserve">KAUNLARAN IRRIGATORS' ASSOCIATION, INC. </t>
  </si>
  <si>
    <t xml:space="preserve">GINTONG-BUTIL FARMERS ASSOCIATION </t>
  </si>
  <si>
    <t>Mabalacat</t>
  </si>
  <si>
    <t xml:space="preserve">MAWAQUE MARAGUL FARMERS ASSN. INC. </t>
  </si>
  <si>
    <t>MAWAQUE-DAPDAP-STA. MARIA IRRIGATORS FARMERS ASSN. INC.</t>
  </si>
  <si>
    <t xml:space="preserve">DAPDAP BALWARTE FARMERS ASSN. INC. </t>
  </si>
  <si>
    <t>Magalang</t>
  </si>
  <si>
    <t xml:space="preserve">NAVALING FARMERS ASSOCIATION </t>
  </si>
  <si>
    <t>SAN ANTONIO - MANDANI FARMERS ASSOCIATION</t>
  </si>
  <si>
    <t xml:space="preserve">CAMIAS FARMERS ASSOCIATION </t>
  </si>
  <si>
    <t>Floridablanca</t>
  </si>
  <si>
    <t xml:space="preserve">WEST FLORIDABLANCA FARMERS ASSOCIATION </t>
  </si>
  <si>
    <t>South Gumain Multipurpose Cooperative</t>
  </si>
  <si>
    <t>Arayat</t>
  </si>
  <si>
    <t>FARMERS ASSOCIATION OF STO. NIÑO TABUAN</t>
  </si>
  <si>
    <t>Mabuting Binhi Agriculture Cooperative</t>
  </si>
  <si>
    <t>Bacolor</t>
  </si>
  <si>
    <t>"THE SAND" FARMER'S ASSOCIATION</t>
  </si>
  <si>
    <t xml:space="preserve">APUNG BARANG FARMERS ASSOCIATION INC. </t>
  </si>
  <si>
    <t>CABALANTIAN BACOLOR FARMERS IRRIGATORS ASSOCIATION INC.</t>
  </si>
  <si>
    <t>Mexico</t>
  </si>
  <si>
    <t>BRGY. PANGATLAN FARMERS ASSOCIATION INC.</t>
  </si>
  <si>
    <t xml:space="preserve">SASALAPI IRRIGATORS ASSOCIATION, INC. </t>
  </si>
  <si>
    <t>SITIO MABALUCUK FARMERS ASSOCIATION INC.</t>
  </si>
  <si>
    <t>Sta. Ana</t>
  </si>
  <si>
    <t>Sta. Ana Agricultural Multipurpose Cooperative</t>
  </si>
  <si>
    <t>SINGIAN IRRIGATORS ASSOCIATIO, INC.</t>
  </si>
  <si>
    <t>Apalit</t>
  </si>
  <si>
    <t xml:space="preserve">CANSINALA-TABUYOK FARMERS IRRIGATORS ASSOCIATION  INC. </t>
  </si>
  <si>
    <t xml:space="preserve">Womens Unity Multipurpose Cooperative </t>
  </si>
  <si>
    <t>Minalin</t>
  </si>
  <si>
    <t xml:space="preserve">SAN ISIDRO PALAYAN FARMERS IRRIGATORS ASSOCIATION, INC. </t>
  </si>
  <si>
    <t>Sapa San Vicente Multipurpose Cooperative</t>
  </si>
  <si>
    <t xml:space="preserve">PANDELEUAN FARMERS IRRIGATORS ASSN. INC. </t>
  </si>
  <si>
    <t>TARLAC</t>
  </si>
  <si>
    <t>Camiling</t>
  </si>
  <si>
    <t>Pindangan 2nd Primary Multipurpose Cooperative</t>
  </si>
  <si>
    <t>MALACAMPA FARMERS ASSOCIATION (MFA)</t>
  </si>
  <si>
    <t xml:space="preserve">BILAD FARMERS &amp; IRRIGATORS ASSOCIATION </t>
  </si>
  <si>
    <t>Bacabac Farmers Producers Cooperative</t>
  </si>
  <si>
    <t>Pura</t>
  </si>
  <si>
    <t>TG - 08 IRRIGATORS ASSOCIATION, INC.</t>
  </si>
  <si>
    <t>BRGY. LINAO, PURA FARMERS ASSOCIATION, INC.</t>
  </si>
  <si>
    <t>PURA AGRICULTURAL FARMERS ASSOCIATION INCORPORATED</t>
  </si>
  <si>
    <t xml:space="preserve">BRGY. NILASIN IST FARMERS ASSOCIATION, INC. </t>
  </si>
  <si>
    <t>Ramos</t>
  </si>
  <si>
    <t>1st Progress Agriculture Cooperative</t>
  </si>
  <si>
    <t>Julo Farmers Agriculture Cooperative</t>
  </si>
  <si>
    <t>Coral Farmers Agriculture Cooperative</t>
  </si>
  <si>
    <t>San Clemente</t>
  </si>
  <si>
    <t>PIT-AO FARMERS ASSOCIATION</t>
  </si>
  <si>
    <t>POBLACION SUR FARMERS ASSOCIATION</t>
  </si>
  <si>
    <t>CATAGUDINGAN FARMERS ASSOCIATION</t>
  </si>
  <si>
    <t>San Manuel Tarlac Farmers Multipurpose Cooperative</t>
  </si>
  <si>
    <t>San Narciso Farmers Agriculture Cooperative</t>
  </si>
  <si>
    <t>Tarlac City</t>
  </si>
  <si>
    <t xml:space="preserve">DALAYAP  TARLAC FARMER IRRIGATORS ASSOCIATION INC. </t>
  </si>
  <si>
    <t>Asturias Farmers Agrarian Reform Cooperative (AFARC)</t>
  </si>
  <si>
    <t>Sinait Agriculture Cooperative</t>
  </si>
  <si>
    <t>VICTORIA REDUCED TILLAGE TECHNOLOGY (RTT) FARMERS' ASSOCIATION</t>
  </si>
  <si>
    <t>BAGYA FARMER IRRIGATORS ASSOCIATION, INC.</t>
  </si>
  <si>
    <t xml:space="preserve">SWIT STO. NIÑO FARMER IRRIGATORS ASSOCIATION, INC. </t>
  </si>
  <si>
    <t>SITIO LINGLINGAY FARMER'S ASSOCIATION</t>
  </si>
  <si>
    <t>SULONG DAVID FARMERS ASSOCIATION</t>
  </si>
  <si>
    <t>Bamban</t>
  </si>
  <si>
    <t>San Nicolas Farmers Irrigators Service Cooperative</t>
  </si>
  <si>
    <t xml:space="preserve">BARANGAY SAN ROQUE FARMERS ASSOCIATION </t>
  </si>
  <si>
    <t>Capaz</t>
  </si>
  <si>
    <t xml:space="preserve">MARUGLO FARMERS ASSOCIATION INC. </t>
  </si>
  <si>
    <t xml:space="preserve">BANGLIT INTEGRATED FARMERS, PRODUCER, IRRIGATORS ASSOCIATION, INC. </t>
  </si>
  <si>
    <t>SAMAHAN NG MANGGAGAWANG BUKID NG LA PURISIMA</t>
  </si>
  <si>
    <t xml:space="preserve">TISYA FARMER IRRIGATORS ASSOCIATION, INC. </t>
  </si>
  <si>
    <t>Mendez Communal Farmers Agriculture Cooperative</t>
  </si>
  <si>
    <t>Sipag Farmers Agriculture Cooperative</t>
  </si>
  <si>
    <t>San Marcelino</t>
  </si>
  <si>
    <t>MAUNGOT FARMERS ASSOCIATION (MFA)</t>
  </si>
  <si>
    <t>LINORON FARMERS ASSOCIATION</t>
  </si>
  <si>
    <t xml:space="preserve">LUNTIANG BUKID FARMERS ASSOCIATION </t>
  </si>
  <si>
    <t>MATIQUES FARMERS ASSOCIATION</t>
  </si>
  <si>
    <t>Subic</t>
  </si>
  <si>
    <t>CAWAG FARMERS ASSOCIATION</t>
  </si>
  <si>
    <t xml:space="preserve">NAUGSOL FARMERS' ASSOCIATION </t>
  </si>
  <si>
    <t>Botolan</t>
  </si>
  <si>
    <t xml:space="preserve">SAMAHANG MAGSASAKA NG PORAC INC. </t>
  </si>
  <si>
    <t xml:space="preserve">HILAGANG BOTALAN IRRIGATORS ASSOCIATION INC. </t>
  </si>
  <si>
    <t>Candelaria</t>
  </si>
  <si>
    <t>UACON LABNOY FARMERS ASSOCIATION</t>
  </si>
  <si>
    <t xml:space="preserve">DAMPAY CANDELARIA FARMERS IA INC. </t>
  </si>
  <si>
    <t>CATOL FARMERS ASSOCIATION</t>
  </si>
  <si>
    <t>Iba</t>
  </si>
  <si>
    <t xml:space="preserve">BALDIAS DIAYA IRRIGATORS ASSOCIATION INC. </t>
  </si>
  <si>
    <t>CABATUAN-TAMBAC-PALANGINAN, IBA, ZAMBALES FARMERS ASSOCIATION</t>
  </si>
  <si>
    <t>AMUNGAN UPLAND FARMERS ASSOCIATION</t>
  </si>
  <si>
    <t>Masinloc</t>
  </si>
  <si>
    <t xml:space="preserve">TUMUTUGOL IRRIGATORS ASSOCIATION, INC. </t>
  </si>
  <si>
    <t>San Felipe</t>
  </si>
  <si>
    <t>SAN FELIPE LIVESTOCK AND ORGANIC FARMERS' ASSOCIATION</t>
  </si>
  <si>
    <t>San Narciso</t>
  </si>
  <si>
    <t xml:space="preserve">MABALLIGUEN GUSUEN IRRIGATORS ASSOCIATION INC. </t>
  </si>
  <si>
    <t>BARANGAY DALLIPAWEN FARMERS ASSOCIATION (BDFA)</t>
  </si>
  <si>
    <t>BARANGAY ALUSIIS IRRIGATORS ASSOCIATION (BAIA)</t>
  </si>
  <si>
    <t xml:space="preserve">BARANGAY NAMATACAN FARMERS ASSOCIATION </t>
  </si>
  <si>
    <t xml:space="preserve">PABUGA FARMERS' ASSOCIATION </t>
  </si>
  <si>
    <t>Guinabon Multipurpose Cooperative,Inc.</t>
  </si>
  <si>
    <t>BURADOR FISHERMEN AND FARMER'S ASSOCIATION (BUFFA)</t>
  </si>
  <si>
    <t>WEST DIRITA FARMERS ASSOCIATION</t>
  </si>
  <si>
    <t>NAMACANAN-LUNA FARMERS ASSOCIATION</t>
  </si>
  <si>
    <t xml:space="preserve">SAN ESTEBAN FARMER'S ASSOCIATION </t>
  </si>
  <si>
    <t xml:space="preserve">BOBOY FARMERS ASSOCIATION </t>
  </si>
  <si>
    <t>CAVITE</t>
  </si>
  <si>
    <t>Maragondon</t>
  </si>
  <si>
    <t>SAMAHAN NG MAGSASAKA SA BUCAL II</t>
  </si>
  <si>
    <t>LAGUNA</t>
  </si>
  <si>
    <t>Cabuyao City</t>
  </si>
  <si>
    <t xml:space="preserve">Cabuyao Agriculture and Fishery Multi-Purpose Cooperative (CAFMPC) </t>
  </si>
  <si>
    <t>Nagcarlan</t>
  </si>
  <si>
    <t xml:space="preserve">MANAOL NAGCARLAN IRRIGATORS ASSOCIATION INC. </t>
  </si>
  <si>
    <t>Congressional District of Calamba</t>
  </si>
  <si>
    <t>Calamba City</t>
  </si>
  <si>
    <t>Calamba Rice Growers Multi-Purpose Cooperative</t>
  </si>
  <si>
    <t>QUEZON</t>
  </si>
  <si>
    <t>Tayabas</t>
  </si>
  <si>
    <t xml:space="preserve">NAGKAKAISANG MAGSASAKA AT MAGPAPATUBIG NG MATEUNA INC. </t>
  </si>
  <si>
    <t>SAMAHAN NG MGA MAGSASAKA NG BARANGAY POTOL</t>
  </si>
  <si>
    <t>GOLDEN DOUBLE DAP FARMER ASSN. INC.</t>
  </si>
  <si>
    <t xml:space="preserve">BARANGAY IBABANG ILASAN FARMERS ASSOCIATION </t>
  </si>
  <si>
    <t>SILANGANG KATIGAN FARMERS ASSOCIATION</t>
  </si>
  <si>
    <t>Lucban</t>
  </si>
  <si>
    <t>SAMAHAN NG MAGPAPALAY SA LUCBAN ( SML )</t>
  </si>
  <si>
    <t>Mauban</t>
  </si>
  <si>
    <t>Mauban Farmers Multi-Purpose Cooperative</t>
  </si>
  <si>
    <t>Pagbilao</t>
  </si>
  <si>
    <t>PAMBAYANG SAMAHAN NG MAGSASAKA SA PAGBILAO</t>
  </si>
  <si>
    <t xml:space="preserve">ALUPAYE SITIO TUBIGAN IRRIGATORS ASSOCIATION, INC. </t>
  </si>
  <si>
    <t>MAGSASAKA NG BUENAVISTA EAST</t>
  </si>
  <si>
    <t>PALAY, BUTIL AT BUHAY FARMERS ASSOCIATION</t>
  </si>
  <si>
    <t>KINATIHAN I FARMERS ASSOCIATION</t>
  </si>
  <si>
    <t>MASIN NORTE FARMERS ASSOCIATION</t>
  </si>
  <si>
    <t xml:space="preserve">FARMERS FEDERATION OF SAN ANTONIO QUEZON </t>
  </si>
  <si>
    <t>Sariaya</t>
  </si>
  <si>
    <t>SARIAYA FARMERS FEDERATION</t>
  </si>
  <si>
    <t>Agdangan</t>
  </si>
  <si>
    <t xml:space="preserve">AGDANGAN MUNICIPAL FEDERATION OF FARMERS ASSOCIATION </t>
  </si>
  <si>
    <t>Catanauan</t>
  </si>
  <si>
    <t>KAPATIRAN SA GINTONG ANI ASSOCIATION</t>
  </si>
  <si>
    <t xml:space="preserve">CATANAUAN QUEZON RICE FARMERS ASSN. INC. </t>
  </si>
  <si>
    <t>Mulanay</t>
  </si>
  <si>
    <t>Kapit-Bisig Agrarian Reform Cooperative</t>
  </si>
  <si>
    <t xml:space="preserve">SAMAHAN NG MAGPAPALAY SA BARANGAY STA. ROSA </t>
  </si>
  <si>
    <t xml:space="preserve">INABUAN SAN FRANCISCO IRRIGATORS' ASSOCIATION, INC. </t>
  </si>
  <si>
    <t>CASAY FARMERS ASSOCIATION</t>
  </si>
  <si>
    <t>Guinayangan</t>
  </si>
  <si>
    <t>BARANGAY ARBISMEN RICE FARMERS ASSOCIATION (BARFA)</t>
  </si>
  <si>
    <t>Lopez</t>
  </si>
  <si>
    <t xml:space="preserve">BARANGAY LALAGUNA FARMERS ASSOCIATION </t>
  </si>
  <si>
    <t>SAN ROQUE FARMERS ASSOCIATION</t>
  </si>
  <si>
    <t>BARANGAY BUENAVISTA FARMERS ASSOCIATION</t>
  </si>
  <si>
    <t>BARANGAY DEL PILAR FARMER'S ASSOCIATION</t>
  </si>
  <si>
    <t>Tagkawayan</t>
  </si>
  <si>
    <t xml:space="preserve">KAPATIRAN SAMAHAN NG MALILIIT NA MAGSASAKA NG MANSILAY (KASAMMA) INC. </t>
  </si>
  <si>
    <t xml:space="preserve">BUKAL FARMERS ASSOCIATION </t>
  </si>
  <si>
    <t>OCCIDENTAL MINDORO</t>
  </si>
  <si>
    <t>Abra de Ilog</t>
  </si>
  <si>
    <t>CABACAO UNLAD SAKA SLP ASSOCIATION</t>
  </si>
  <si>
    <t xml:space="preserve">ARYA SIKAT SLP ASSOCIATION </t>
  </si>
  <si>
    <t xml:space="preserve">UNITED PLANTERS ASSOCIATION ABRA DE ILOG </t>
  </si>
  <si>
    <t xml:space="preserve">LABAN ARMANDO FARMER'S ASSOCIATION </t>
  </si>
  <si>
    <t>Mamburao</t>
  </si>
  <si>
    <t>Mindoro Progressive Multi-Purpose Cooperative</t>
  </si>
  <si>
    <t>TAYAMAAN I FARMERS ASSOCIATION</t>
  </si>
  <si>
    <t>Paluan</t>
  </si>
  <si>
    <t>New Maduron Country Farm Cooperative (NMCFC)</t>
  </si>
  <si>
    <t>PALAWAN</t>
  </si>
  <si>
    <t>El Nido</t>
  </si>
  <si>
    <t xml:space="preserve">ASOSASYON NG MGA MAGSASAKA AT MANGINGISDA NG MUNISIPYO NG EL NIDO, PALAWAN, INC. </t>
  </si>
  <si>
    <t>MABINI FARMERS ASSOCIATION</t>
  </si>
  <si>
    <t>Sandoval-Mendoza Agrarian Reform Beneficiaries Agri-Based Multi-Purpose Cooperative</t>
  </si>
  <si>
    <t>San Vicente</t>
  </si>
  <si>
    <t xml:space="preserve">CARURAY FARMERS ASSOCIATION </t>
  </si>
  <si>
    <t>Taytay</t>
  </si>
  <si>
    <t xml:space="preserve">TMFA - TAYTAY MUNICIPAL FARMERS ASSOCIATION INC. </t>
  </si>
  <si>
    <t>Araceli (island municipality)</t>
  </si>
  <si>
    <t xml:space="preserve">MATAYOG FARMER'S ASSOCIATION </t>
  </si>
  <si>
    <t>SAN JOSE DE ORO FARMER'S ASSOCIATION</t>
  </si>
  <si>
    <t>Dumaran (island municipality)</t>
  </si>
  <si>
    <t xml:space="preserve">SITIO NAGPADALAN FARMER'S ASSOCIATION </t>
  </si>
  <si>
    <t xml:space="preserve">PAGKAKAISA DUMARAN FARMER'S ASSOCIATION </t>
  </si>
  <si>
    <t xml:space="preserve">LAYOK FARMERS IRRIGATORS ASSOCIATION, INC. </t>
  </si>
  <si>
    <t>Puerto Princesa</t>
  </si>
  <si>
    <t>INAGAWAN ORGANIC FARMING  ASSOCIATION</t>
  </si>
  <si>
    <t>MASBATE</t>
  </si>
  <si>
    <t>San Fernando (island municipality)</t>
  </si>
  <si>
    <t>BUENASUERTE SAN FERNANDO MARGINAL FARMERS ASSLOCIATION. INC. .</t>
  </si>
  <si>
    <t>SOWA SAN FERNANDO COMMUNAL IRRIGATORS ASSOCIATION, INC.</t>
  </si>
  <si>
    <t xml:space="preserve">BUENOS AIRES SAN FERNANDO IRRIGATORS' ASSOCIATION, INC. </t>
  </si>
  <si>
    <t>BUYO SAN FERNANDO FERMERS IRRIGATORS ASSOCIATION, INC.</t>
  </si>
  <si>
    <t xml:space="preserve">COGON SAN FERNANDO, MASBATE IRRIGATORS ASSOCIATION, INC. </t>
  </si>
  <si>
    <t>Aroroy</t>
  </si>
  <si>
    <t>TINIGBAN FARM BUSINESS ASSOCIATION (TFBA)</t>
  </si>
  <si>
    <t>Luy-a, Balete, Concepcion Agro Small Scale Miners and Gold Processor Multi-Purpose Cooperative</t>
  </si>
  <si>
    <t>Managanaga Farmers Producers Cooperative</t>
  </si>
  <si>
    <t>Baleno</t>
  </si>
  <si>
    <t xml:space="preserve">CANJONDAY IRRIGATORS ASSOCIATION INC. </t>
  </si>
  <si>
    <t>GANGAO SMALL FARMERS ASSOCIATION</t>
  </si>
  <si>
    <t>Mandaon</t>
  </si>
  <si>
    <t xml:space="preserve">CAN-OMOY FARMERS ASSOCIATION </t>
  </si>
  <si>
    <t>LANTANGAN PEOPLES' ORGANIZATION</t>
  </si>
  <si>
    <t>CABITAN MASIPAG FARMERS ASSOCIATION</t>
  </si>
  <si>
    <t>Masbate City</t>
  </si>
  <si>
    <t>CAGAY FARMERS ASSOCIATION (CFA)</t>
  </si>
  <si>
    <t>ASID FARMERS ASSOCIATION (AFA)</t>
  </si>
  <si>
    <t>Milagros</t>
  </si>
  <si>
    <t>Capaculan Multi-Purpose Cooperative</t>
  </si>
  <si>
    <t>Narangasan Multi-Purpose Cooperative</t>
  </si>
  <si>
    <t>CAYABON FARMERS ASSOCIATION</t>
  </si>
  <si>
    <t>Mobo</t>
  </si>
  <si>
    <t xml:space="preserve">LA-UMA EXIN PI PEOPLES ORGANIZATION </t>
  </si>
  <si>
    <t xml:space="preserve">SAGAWSAWAN - MOBO IRRIGATORS ASSOCIATION, INC. </t>
  </si>
  <si>
    <t>Cataingan</t>
  </si>
  <si>
    <t xml:space="preserve">DOMOROG CATAINGAN IRRIGATORS ASSOCIATION, INC. </t>
  </si>
  <si>
    <t>Quenscup Agrarian Reform Beneficiaries  and Marginal Farmers Cooperative</t>
  </si>
  <si>
    <t>Dimasalang</t>
  </si>
  <si>
    <t xml:space="preserve">BARANGAY BALANTAY FARMERS ASSOCIATION, INC. </t>
  </si>
  <si>
    <t>Palanas</t>
  </si>
  <si>
    <t xml:space="preserve">BARANGAY STA. CRUZ PALANAS IRRIGATORS ASSOCIATION, INC. </t>
  </si>
  <si>
    <t xml:space="preserve">POOK - GAID IRRIGATORS ASSOCIATION, INC. </t>
  </si>
  <si>
    <t>Placer</t>
  </si>
  <si>
    <t xml:space="preserve">STA. CRUZ FARMERS ASSOCIATION </t>
  </si>
  <si>
    <t>TAVERNA FARMERS ASSOCIATION</t>
  </si>
  <si>
    <t>ANTIQUE</t>
  </si>
  <si>
    <t>LONE DISTRICT</t>
  </si>
  <si>
    <t>Libertad</t>
  </si>
  <si>
    <t>Municipal Local Government Unit of Libertad</t>
  </si>
  <si>
    <t>ILOILO</t>
  </si>
  <si>
    <t xml:space="preserve">Oton </t>
  </si>
  <si>
    <t>ST. ISIDORE FARMERS ASSOCIATION OF CABOLOAN NORTE</t>
  </si>
  <si>
    <t>Tigbauan</t>
  </si>
  <si>
    <t>Kooperatiba Naton MultiPurpose Cooperative</t>
  </si>
  <si>
    <t>Miag-ao</t>
  </si>
  <si>
    <t>BANBANAN, AGUIAUAN, CUBAY, TAN-AGAN IRRIGATORS SERVICE ASSOCIATION</t>
  </si>
  <si>
    <t>Igbaras</t>
  </si>
  <si>
    <t xml:space="preserve">LIGTUS IRRIGATORS' ASSOCIATION, INC. </t>
  </si>
  <si>
    <t>New Lucena</t>
  </si>
  <si>
    <t>Pinili Development Cooperative</t>
  </si>
  <si>
    <t>Almodian</t>
  </si>
  <si>
    <t>Coline Kaisahan Multi-Purpose Cooperative, Inc.</t>
  </si>
  <si>
    <t>Maasin</t>
  </si>
  <si>
    <t>LAYOG FARMER'S ASSOCIATION (LAFAS)</t>
  </si>
  <si>
    <t>Distict IV</t>
  </si>
  <si>
    <t xml:space="preserve">Dingle </t>
  </si>
  <si>
    <t>MATANGHARON INTEGRATED FARMERS ASSOCIATION</t>
  </si>
  <si>
    <t>Batad</t>
  </si>
  <si>
    <t>Batad Multipurpose Cooperative (BMPC)</t>
  </si>
  <si>
    <t>Conception</t>
  </si>
  <si>
    <t>AGNAGA SMALL FARMERS ASSOCIATION</t>
  </si>
  <si>
    <t xml:space="preserve">Sara </t>
  </si>
  <si>
    <t xml:space="preserve">Sara (FACOMA) Multi-Purpose Cooperative </t>
  </si>
  <si>
    <t>DISTRICT I</t>
  </si>
  <si>
    <t>Cortes</t>
  </si>
  <si>
    <t>Municipal Local Government Unit of  Cortes, Bohol</t>
  </si>
  <si>
    <t>DISTRICT II</t>
  </si>
  <si>
    <t>Bien Unido</t>
  </si>
  <si>
    <t>BICAL SMALL FARMERS ASSOCIATION (BICFA)</t>
  </si>
  <si>
    <t>DISTRICT III</t>
  </si>
  <si>
    <t>Jagna</t>
  </si>
  <si>
    <t>BALILI SILING IRRIGATORS' ASSOCIATION INC.</t>
  </si>
  <si>
    <t>NMC AGUIPO FARMERS' ASSOCIATION (NMCAFA)</t>
  </si>
  <si>
    <t>BILIRAN</t>
  </si>
  <si>
    <t xml:space="preserve">Lone District </t>
  </si>
  <si>
    <t>Caibiran</t>
  </si>
  <si>
    <t>VICTORY IRRIGATORS AND FARMERS ASSOCIATION</t>
  </si>
  <si>
    <t>Kawayan</t>
  </si>
  <si>
    <t>TUCDAO - ANAS FARMERS IRRIGATORS' ASSOCIATION, INC.</t>
  </si>
  <si>
    <t>LEYTE</t>
  </si>
  <si>
    <t>Villaba</t>
  </si>
  <si>
    <t>BAGONG HENERASYON CAGNOCOT FARMERS' ASSOCIATION</t>
  </si>
  <si>
    <t>DISTRICT IV</t>
  </si>
  <si>
    <t>Isabel</t>
  </si>
  <si>
    <t>TABUNOK ISABEL FARMER IRRIGATORS' ASSOCIATION (TIFIA) INC.</t>
  </si>
  <si>
    <t>Merida</t>
  </si>
  <si>
    <t>JOS-MAC FARMERS IRRIGATORS' ASSOCIATION, INC.</t>
  </si>
  <si>
    <t>Palompon</t>
  </si>
  <si>
    <t>BINAGYOHAN IRRIGATORS' ASSOCIATION, INC.</t>
  </si>
  <si>
    <t>DISTRICT V</t>
  </si>
  <si>
    <t>BATO IRRIGATORS' SERVICE ASSOCIATION, INCORPORATED</t>
  </si>
  <si>
    <t>Hindang</t>
  </si>
  <si>
    <t>MATANDO IRRIGATORS' ASSOCIATION, INC.</t>
  </si>
  <si>
    <t>Inopacan</t>
  </si>
  <si>
    <t>MUNICIPAL LOCAL GOVERNMENT UNIT OF  INOPACAN, LEYTE</t>
  </si>
  <si>
    <t>Mahaplag</t>
  </si>
  <si>
    <t>BARANGAY UNION FARMERS ASSOCIATION</t>
  </si>
  <si>
    <t>CAMPIN FARMERS ASSOCIATION</t>
  </si>
  <si>
    <t>SAMAR</t>
  </si>
  <si>
    <t>Tarangnan</t>
  </si>
  <si>
    <t>PAJO-BAHAY IRRIGATORS' ASSOCIATION, INC.</t>
  </si>
  <si>
    <t>Sitio Lana Sustainable in Life Farmers Association</t>
  </si>
  <si>
    <t>Hinabangan</t>
  </si>
  <si>
    <t>Municipal Local Government Unit of Hinabangan</t>
  </si>
  <si>
    <t>STO. NIÑO FARMERS ASSOCIATION</t>
  </si>
  <si>
    <t>Ipil</t>
  </si>
  <si>
    <t>GUITUAN-PANGI FARMERS IRRIGATORS' ASSOCIATION INC.</t>
  </si>
  <si>
    <t>Tungawan</t>
  </si>
  <si>
    <t>GUILINAN IRRIGATORS' ASSOCIATION, INC.</t>
  </si>
  <si>
    <t>Roseller T. Lim</t>
  </si>
  <si>
    <t>TUPILAC FARMERS ASSOCIATION</t>
  </si>
  <si>
    <t>Municipal Local Government Unit of Roseller T. Lim</t>
  </si>
  <si>
    <t>Sominot</t>
  </si>
  <si>
    <t>LIBERTAD FARMERS ASSOCIATION</t>
  </si>
  <si>
    <t>Dumalinao</t>
  </si>
  <si>
    <t>REBOKON SMALL WATER IMPOUNDING SYSTEM ASSOCIATION, INC.</t>
  </si>
  <si>
    <t>PAGSUDUM IRRIGATORS ASSOCIATION INC.</t>
  </si>
  <si>
    <t>Guipos</t>
  </si>
  <si>
    <t>SIKATUNA FARMERS ASSOCIATION</t>
  </si>
  <si>
    <t>KAWAYAN-GUIPOS IRRIGATORS' ASSOCIATION, INC.</t>
  </si>
  <si>
    <t>Kumalarang</t>
  </si>
  <si>
    <t>KABOPOB IRRIGATORS' ASSOCIATION, INC.</t>
  </si>
  <si>
    <t>BALUNO DUMALIAN DIPLO IRRIGATORS ASSO., INC.</t>
  </si>
  <si>
    <t>Lake Wood</t>
  </si>
  <si>
    <t>MUNICIPAL LOCAL GOVERNMENT UNIT OF LAKE WOOD, ZAMBOANGA DEL SUR</t>
  </si>
  <si>
    <t>DAO-AN FARMERS ASSOCIATION</t>
  </si>
  <si>
    <t>SAGASAN-MIALEM IRRIGATORS' ASSOCIATION, INC.</t>
  </si>
  <si>
    <t>Tigbao</t>
  </si>
  <si>
    <t>LIMLAC IRRIGATORS' ASSOCIATION, INC.</t>
  </si>
  <si>
    <t>Damulog</t>
  </si>
  <si>
    <t>MUNICIPAL LOCAL GOVERNMENT UNIT OF DAMULOG, BUKIDNON</t>
  </si>
  <si>
    <t>Dangcagan</t>
  </si>
  <si>
    <t>DANGCAGAN FARMER IRRIGATORS' ASSOCIATION, INC.</t>
  </si>
  <si>
    <t>Kibawe</t>
  </si>
  <si>
    <t>ROMAGOOK - OLD KIBAWE IRRIGATORS ASSOCIATION, INC.</t>
  </si>
  <si>
    <t>ROMAGOOK SMALL LOWLAND FARMERS ASSOCIATION (ROMAGOOK-SLOFAS), INC.</t>
  </si>
  <si>
    <t>Baloi</t>
  </si>
  <si>
    <t>LEAD B LIVELIHOOD ENHANCEMENT AND ACTIVE DEVELOPMENT FOR BALO-I</t>
  </si>
  <si>
    <t>Basagad ARC Marketing Cooperative</t>
  </si>
  <si>
    <t>Tubod</t>
  </si>
  <si>
    <t>STO. NIÑO TUBOD LIVELIHOOD, INC.</t>
  </si>
  <si>
    <t>Munai</t>
  </si>
  <si>
    <t>MATAMPAY FARMERS SLPA</t>
  </si>
  <si>
    <t>Sapad</t>
  </si>
  <si>
    <t>Green Fields Irrigators Association of Barangay Sapad (GREFIBAS), Inc.</t>
  </si>
  <si>
    <t>MABUGNAO FARMER'S ASSOCIATION PAMANA SLPA</t>
  </si>
  <si>
    <t>Sultan Naga Dimaporo</t>
  </si>
  <si>
    <t>SND MAGUINDANAO FARMERS/FISHERFOLKS ASSOCIATION, INC.</t>
  </si>
  <si>
    <t>MAG-UUMA SA PANDANAN ORGANIZATION, INC.</t>
  </si>
  <si>
    <t>Aloran</t>
  </si>
  <si>
    <t>ALORAN TRACTOR-THRESHER OPERATORS ASSOCIATION</t>
  </si>
  <si>
    <t>DAMPAWANG, PELONG, CONAT ASSOCIATION (DAPECO)</t>
  </si>
  <si>
    <t>Calamba</t>
  </si>
  <si>
    <t>LANGCAM IRRIGATORS ASSOCIATION, INC.</t>
  </si>
  <si>
    <t>Jimenez</t>
  </si>
  <si>
    <t>CAMEL NAGA BUTUAY IRRIGATORS ASSOCIATION (CANABURI), INC.</t>
  </si>
  <si>
    <t>NAZARENO GAMUTAN AGRICULTURAL DEVELOPMENT IRRIGATION ASSOCIATION, INC.</t>
  </si>
  <si>
    <t>Tangub City</t>
  </si>
  <si>
    <t>GARANG AND MAQUILAO FARMERS ASSOCIATION OF TANGUB CITY INC.</t>
  </si>
  <si>
    <t>TANGUB CITY MAGBABASAK ASSOCIATION, INC.</t>
  </si>
  <si>
    <t>Tudela</t>
  </si>
  <si>
    <t>TUDELA FARMERS IRRIGATORS ASSOCIATION (TFIAI), Inc.</t>
  </si>
  <si>
    <t>Baganga</t>
  </si>
  <si>
    <t>DAPNAN-MASAO IRRIGATOS ASSOCIATION, INC.</t>
  </si>
  <si>
    <t>Boston</t>
  </si>
  <si>
    <t>BACLINAN FARMER IRRIGATORS ASSOCIATION, INC.</t>
  </si>
  <si>
    <t>USWANG CARMEN IRRIGATORS ASSOCIATION, INC.</t>
  </si>
  <si>
    <t>Caraga</t>
  </si>
  <si>
    <t>CARAGA FARMERS COOPERATIVE (CAFARMCO)</t>
  </si>
  <si>
    <t>SALUFA IRRIGATORS ASSOCIATION INC.</t>
  </si>
  <si>
    <t xml:space="preserve">KAPILILI FARMERS ASSOCIATION </t>
  </si>
  <si>
    <t>Asuncion</t>
  </si>
  <si>
    <t>NIA-SAUG Employees and Irrigators Multi Purpose Cooperative (NIA-SEIMCO)</t>
  </si>
  <si>
    <t>MACASCVIA, INC.</t>
  </si>
  <si>
    <t>MANIKI MAGATOS CAMONING FARMERS' IRRIGATORS ASSOCIATION (MMCFIA), INC.</t>
  </si>
  <si>
    <t>Kapalong</t>
  </si>
  <si>
    <t>GABUYAN IRRIGATORS SERVICES ASSOCIATION, INC.</t>
  </si>
  <si>
    <t>Tagum City</t>
  </si>
  <si>
    <t>Pagsabangan Farmers and Irrigators Multi-Purpose Cooperative</t>
  </si>
  <si>
    <t xml:space="preserve">PAGSABANGAN TAGUM FARMERS IRRIGATORS ASSOCIATION (PATAFIA), INC. </t>
  </si>
  <si>
    <t>Talaingod</t>
  </si>
  <si>
    <t>Dagohoy Multipurpose Cooperative (DMPC)</t>
  </si>
  <si>
    <t>San Vicente Multipurpose Cooperative (SVMC)</t>
  </si>
  <si>
    <t>Saint Michael Multi-purpose Cooperative (SAMIMUPCO)</t>
  </si>
  <si>
    <t>Panabo City</t>
  </si>
  <si>
    <t>PANABO PILAR IRRIGATORS ASSOCIATION (PIA), Inc.</t>
  </si>
  <si>
    <t>LASANG DISTRICT I IRRIGATORS ASSOCIATION (LIA-1) INC.</t>
  </si>
  <si>
    <t>QUEZON, NANYO, NEGARA, SO. DVO. IRRIGATORS ASSOCIATION(QUENNSODIA), INC.</t>
  </si>
  <si>
    <t>Island Garden City of Samal</t>
  </si>
  <si>
    <t>Grains Multi-Purpose Cooperative</t>
  </si>
  <si>
    <t>Columbio</t>
  </si>
  <si>
    <t>ALIP-LUMAGA COMMUNAL IRRIGATOR'S ASSOCIATION, INC.</t>
  </si>
  <si>
    <t>Antipas</t>
  </si>
  <si>
    <t>Lukiki Farmers Association</t>
  </si>
  <si>
    <t xml:space="preserve">MALIRE COMMUNAL IRRIGATORS ASSOCIATION, INC. </t>
  </si>
  <si>
    <t>Kiyaab Farmers Association</t>
  </si>
  <si>
    <t>Luhong Integrated Farmers' Association</t>
  </si>
  <si>
    <t>Arakan</t>
  </si>
  <si>
    <t xml:space="preserve">BADIANGON FARMERS IRRIGATORS' SERVICE ASSOCIATION, INC. </t>
  </si>
  <si>
    <t xml:space="preserve">MALIBATUAN-ALIBUNAN COMMUNAL IRRIGATORS ASSOCIATION, INC. </t>
  </si>
  <si>
    <t>NAJE MAKALANGOT IRRIGATORS ASSOCIATION INC.</t>
  </si>
  <si>
    <t>CARAGA</t>
  </si>
  <si>
    <t>Las Nieves</t>
  </si>
  <si>
    <t xml:space="preserve">LAS NIEVES FARMERS FEDERATION, INC. </t>
  </si>
  <si>
    <t>LOWER PINANA-AN IRRIGATORS ASSOCIATION, INC.</t>
  </si>
  <si>
    <t>Kitcharao</t>
  </si>
  <si>
    <t>JALIOBONG FARMERS IRRIGATORS ASSOCIATION, INC.</t>
  </si>
  <si>
    <t xml:space="preserve">CANAWAY SAN ROQUE FARMERS IRRIGATORS ASSOCIATION INC. </t>
  </si>
  <si>
    <t>KASILAC TALO AO IRRIGATORS' ASSOCIATION INC.</t>
  </si>
  <si>
    <t xml:space="preserve">VILLA PAZ INTEGRATED FOOD PRODUCER ASSOCIATION </t>
  </si>
  <si>
    <t>Lumad sa Adgawan Farmers Multi-Purpose Cooperative (LAMPUFACO)</t>
  </si>
  <si>
    <t>WASIAN-LUAY FARMERS IRRIGATORS ASSOCIATION (WLFIA) INC.</t>
  </si>
  <si>
    <t>LIMBATANGAN FARMERS IRRIGATORS' ASSOCIATION, INC.</t>
  </si>
  <si>
    <t>Bayabas</t>
  </si>
  <si>
    <t>PANAOSAWON FARMERS ORGANIZATION</t>
  </si>
  <si>
    <t>Carrascal</t>
  </si>
  <si>
    <t>MASLOG INTEGRATED FARMERS ASSOCIATION</t>
  </si>
  <si>
    <t>NAGKAHIUSANG MAG-UUMA ALANG SA KALAMBUAN</t>
  </si>
  <si>
    <t>Cagwait</t>
  </si>
  <si>
    <t>BITAUGAN TAGBALIDBID IRRIGATORS ASSOCIATION, INC.</t>
  </si>
  <si>
    <t>POBLACION FARMERS ASSOCIATION</t>
  </si>
  <si>
    <t>MABAHIN IRRIGATORS ASSOCIATION INCORPORATION</t>
  </si>
  <si>
    <t>CORTES FEDERATION OF SMALL WATER IMPOUNDING SYSTEMS ASSOCIATION, INC.</t>
  </si>
  <si>
    <t>Lanuza</t>
  </si>
  <si>
    <t>Bunga Samahang Nayon Multipurpose Cooperative</t>
  </si>
  <si>
    <t>AGPIL IRRIGATORS ASSOCIATION, INC.</t>
  </si>
  <si>
    <t>BOCAWE RICE FARMERS ASSOCIATION</t>
  </si>
  <si>
    <t>Lianga</t>
  </si>
  <si>
    <t>PAYASAN FARMERS IRRIGATORS ASSOCIATION OF LIANGA SURIGAO DEL SUR, INC.</t>
  </si>
  <si>
    <t>Marihatag</t>
  </si>
  <si>
    <t>KASAMAKA COOPERATIVE</t>
  </si>
  <si>
    <t>Barobo</t>
  </si>
  <si>
    <t>CAMPBAGANG GROUP OF FARMERS AND IRRIGATORS ASSOCIATION OF BAROBO, SURIGAO DEL SUR, INC.</t>
  </si>
  <si>
    <t>Hinatuan</t>
  </si>
  <si>
    <t>BIGAAN IRRIGATORS FARMERS ASSOCIATION</t>
  </si>
  <si>
    <t>TIDMAN FARMERS ASSOCIATION</t>
  </si>
  <si>
    <t>Lingig</t>
  </si>
  <si>
    <t>POBLACION RICE FARMERS ASSOCIATION</t>
  </si>
  <si>
    <t>Tagbina</t>
  </si>
  <si>
    <t>SORIANO IRRIGATORS &amp; FARMERS ASSOCIATION OF TAGBINA</t>
  </si>
  <si>
    <t xml:space="preserve">UGOBAN-NYHOLM FARMERS IRRIGATORS ASSOCIATION, INC. </t>
  </si>
  <si>
    <t>Region I</t>
  </si>
  <si>
    <t>Region II</t>
  </si>
  <si>
    <t>Region III</t>
  </si>
  <si>
    <t>Region V</t>
  </si>
  <si>
    <t>Region VI</t>
  </si>
  <si>
    <t>Region VII</t>
  </si>
  <si>
    <t>Region VIII</t>
  </si>
  <si>
    <t>Region IX</t>
  </si>
  <si>
    <t>Region X</t>
  </si>
  <si>
    <t>Region XI</t>
  </si>
  <si>
    <t>Region XII</t>
  </si>
  <si>
    <t>Total Number of Assisted FCAs</t>
  </si>
  <si>
    <t>2019 1st Batch</t>
  </si>
  <si>
    <t>2019 2nd Batch</t>
  </si>
  <si>
    <t>CAR</t>
  </si>
  <si>
    <t>Region IVA</t>
  </si>
  <si>
    <t>Region IVB</t>
  </si>
  <si>
    <t>As of June 13, 2021</t>
  </si>
  <si>
    <t>Address</t>
  </si>
  <si>
    <t>Nambaran, Tabuk City</t>
  </si>
  <si>
    <t xml:space="preserve">Ubao, Aguinaldo </t>
  </si>
  <si>
    <t>Monggayang, Aguinaldo</t>
  </si>
  <si>
    <t>Calimag, Alfonso Lista</t>
  </si>
  <si>
    <t>San Juan, Alfonso Lista</t>
  </si>
  <si>
    <t>Olilicon, Lagawe</t>
  </si>
  <si>
    <t>Magulon, Lamut</t>
  </si>
  <si>
    <t>Baybay Sur, Sual, Pangasinan</t>
  </si>
  <si>
    <t>Ilog Malino, Bolinao, Pangasinan</t>
  </si>
  <si>
    <t>Cabuyao, Bolinao</t>
  </si>
  <si>
    <t>Bamban Norte, Infanta</t>
  </si>
  <si>
    <t>Amandiego, Alaminos, Pangasinan</t>
  </si>
  <si>
    <t>Alaminos, Pangasinan</t>
  </si>
  <si>
    <t>Bongalon, Labrador, Pangasinan</t>
  </si>
  <si>
    <t>Umanday, Bugallon, Pangasinan</t>
  </si>
  <si>
    <t>Lasip, Lingayen, Pangasinan</t>
  </si>
  <si>
    <t>Rosario, Lingayen, Pangasinan</t>
  </si>
  <si>
    <t>Bantay, Mangatarem, Pangasinan</t>
  </si>
  <si>
    <t>Buenlag, Mangatarem, Pangasinan</t>
  </si>
  <si>
    <t>Primicias, Mapandan, Pangasinan</t>
  </si>
  <si>
    <t>Brgy. Torres, Mapandan, Pangasinan</t>
  </si>
  <si>
    <t>Erfe, Sta. Barbara, Pangasinan</t>
  </si>
  <si>
    <t>Payar, San Carlos City, Pangasinan</t>
  </si>
  <si>
    <t>Apoint, San Carlos City, Pangasinan</t>
  </si>
  <si>
    <t>Talang, San Carlos City, Pangasinan</t>
  </si>
  <si>
    <t>Nalsan Sur, Bayambang, Pangasinan</t>
  </si>
  <si>
    <t>Telbang, Bayambang, Pangasinan</t>
  </si>
  <si>
    <t>Polong Sur, Malasiqui, Pangasinan</t>
  </si>
  <si>
    <t>Palpar, Malasiqui, Pangasinan</t>
  </si>
  <si>
    <t>Talogtog, Mangaldan, Pangasinan</t>
  </si>
  <si>
    <t>Amansabina, Mangaldan, Pangasinan</t>
  </si>
  <si>
    <t>Oraan East, Manaoag, Pangasinan</t>
  </si>
  <si>
    <t>Mermer, Manaog, Pangasinan</t>
  </si>
  <si>
    <t>Lobong, San Jacinto, Pangasinan</t>
  </si>
  <si>
    <t xml:space="preserve">Pag-asa, San Jacinto </t>
  </si>
  <si>
    <t>Cataman Sur, Urdaneta, Pangasinan</t>
  </si>
  <si>
    <t>Bacag East, Villasis, Pangasinan</t>
  </si>
  <si>
    <t>Bacag, Villasis, Pangasinan</t>
  </si>
  <si>
    <t>Unzad, Villasis, Pangasinan</t>
  </si>
  <si>
    <t>Labuan, San Quintin, Pangasinan</t>
  </si>
  <si>
    <t>Ungib,  San Quintin, Pangasinan</t>
  </si>
  <si>
    <t>Gonzalo, San Quintin, Pangasinan</t>
  </si>
  <si>
    <t>Sitio Cadanglaan, San Maximo, Natividad, Pangasinan</t>
  </si>
  <si>
    <t>Salud, Natividad, Pangasinan</t>
  </si>
  <si>
    <t>Brgy. Coldit, Asingan, Pangasinan</t>
  </si>
  <si>
    <t>Pilar, Sta. Maria, Pangasinan</t>
  </si>
  <si>
    <t>Don Montano, Umingan, Pangasinan</t>
  </si>
  <si>
    <t>San Juan, Umingan, Pangasinan</t>
  </si>
  <si>
    <t>Buenavista, Umingan, Pangasinan</t>
  </si>
  <si>
    <t>Brgy. Buyon, Bacarra, Ilocos Norte</t>
  </si>
  <si>
    <t>59-B, Dibua North, Laoag City, Ilocos Norte</t>
  </si>
  <si>
    <t>Brgy. Baduang, Pagudpud, Ilocos Norte</t>
  </si>
  <si>
    <t>Brgy. Caunayan, Pagudpud, Ilocos Norte</t>
  </si>
  <si>
    <t>#48 San Antonio, Sarrat, Ilocos Norte</t>
  </si>
  <si>
    <t>Tadao, Pasuquin, Ilocos Norte</t>
  </si>
  <si>
    <t>Brgy.#10, Parparoroc, Vintar, Ilocos Norte</t>
  </si>
  <si>
    <t>Cabangaran, Vintar, Ilocos Norte</t>
  </si>
  <si>
    <t>Brgy. Aring, Badoc, Ilocos Norte</t>
  </si>
  <si>
    <t>Brgy. 2, Badoc</t>
  </si>
  <si>
    <t>Brgy. Parado, Dingras, Ilocos Norte</t>
  </si>
  <si>
    <t>Malingeb, Bantay, Ilocos Sur</t>
  </si>
  <si>
    <t>Napo, Magsingal, Ilocos Sur</t>
  </si>
  <si>
    <t>Poblacion, Sto. Domingo, Ilocos Sur</t>
  </si>
  <si>
    <t>Conconing West, Sta. Lucia, Ilocos Sur</t>
  </si>
  <si>
    <t>Conconing East, Sta. Lucia, Ilocos Sur</t>
  </si>
  <si>
    <t>Poblacion, San Gabriel, La Union</t>
  </si>
  <si>
    <t>Magsiping, Luna, La Union</t>
  </si>
  <si>
    <t>Pacpacaac, San Juan, La Union</t>
  </si>
  <si>
    <t>Sta. Maria, Agoo. La Union</t>
  </si>
  <si>
    <t>Poblacion West, Rosario, La Union</t>
  </si>
  <si>
    <t>Liaoc Sur, Naguilan, La Union</t>
  </si>
  <si>
    <t xml:space="preserve">Baybayog, Alcala </t>
  </si>
  <si>
    <t>Calantac, Alcala</t>
  </si>
  <si>
    <t>Dodan, Aparri</t>
  </si>
  <si>
    <t>Pattao, Buguey</t>
  </si>
  <si>
    <t>Calamegatan, Buguey</t>
  </si>
  <si>
    <t>Ziminila, Camalaniugan</t>
  </si>
  <si>
    <t>Casili, Camalaniugan</t>
  </si>
  <si>
    <t>San Vicente, Gattaran</t>
  </si>
  <si>
    <t>Capissayan Sur, Gattaran</t>
  </si>
  <si>
    <t>Sta Clara, Gonzaga</t>
  </si>
  <si>
    <t>Smart (public market), 
Gonzaga</t>
  </si>
  <si>
    <t>Cabayabasan, Lal-lo</t>
  </si>
  <si>
    <t>Maxingal, Lal-lo</t>
  </si>
  <si>
    <t>Buyun, Sta. Teresita</t>
  </si>
  <si>
    <t>Villa, Sta. Teresita</t>
  </si>
  <si>
    <t>Bacring, Amulung</t>
  </si>
  <si>
    <t>Concepcion, Amulung</t>
  </si>
  <si>
    <t>Pasa, Ilagan</t>
  </si>
  <si>
    <t>San Juan, Ilagan</t>
  </si>
  <si>
    <t>Bagnos, Alicia</t>
  </si>
  <si>
    <t>Purok 3, MH Del Pilar, Alicia</t>
  </si>
  <si>
    <t>Canan, Cabatuan</t>
  </si>
  <si>
    <t>Saranay, Cabatuan</t>
  </si>
  <si>
    <t>San Miguel, Ramon</t>
  </si>
  <si>
    <t>Office Address: 
NIA San Mateo</t>
  </si>
  <si>
    <t>NIA Compound, San Mateo</t>
  </si>
  <si>
    <t>Magsaysay, Cordon</t>
  </si>
  <si>
    <t>Aguinaldo, Cordon</t>
  </si>
  <si>
    <t>Villa Bantug, Cabulay, Santiago City</t>
  </si>
  <si>
    <t>Rizal, Santiago City</t>
  </si>
  <si>
    <t>Ezperanza East, Aurora</t>
  </si>
  <si>
    <t>Bagnos, Aurora</t>
  </si>
  <si>
    <t>Concepcion, Luna</t>
  </si>
  <si>
    <t>Casili, Mallig</t>
  </si>
  <si>
    <t>Manano, Mallig</t>
  </si>
  <si>
    <t>Rizal, Roxas</t>
  </si>
  <si>
    <t>Matusalem, Roxas</t>
  </si>
  <si>
    <t>Barucboc, Quezon, Isabela</t>
  </si>
  <si>
    <t>Lepanto, Quezon</t>
  </si>
  <si>
    <t>Minagbag, Quezon</t>
  </si>
  <si>
    <t>NIA, District 1, San Manuel</t>
  </si>
  <si>
    <t>District 1, San Manuel</t>
  </si>
  <si>
    <t>Cabaruan, Cauayan City</t>
  </si>
  <si>
    <t xml:space="preserve">San francisco, Cauyan City </t>
  </si>
  <si>
    <t>Sta Maria, Echague</t>
  </si>
  <si>
    <t xml:space="preserve">San Manuel Echague </t>
  </si>
  <si>
    <t>Quezon, San Isidro</t>
  </si>
  <si>
    <t>Sta Cruz, Bagabag</t>
  </si>
  <si>
    <t>Careb</t>
  </si>
  <si>
    <t>Bonfal West, Bayombong</t>
  </si>
  <si>
    <t>Ineangan,  Dupax Del Norte</t>
  </si>
  <si>
    <t>Mabasa, Dupax Del Norte</t>
  </si>
  <si>
    <t>Mangayang</t>
  </si>
  <si>
    <t>Mangayang, Dupax del Sur</t>
  </si>
  <si>
    <t>San Luis, Solano</t>
  </si>
  <si>
    <t>Uddiawan, Solano</t>
  </si>
  <si>
    <t>Aurora, Quezon</t>
  </si>
  <si>
    <t>Caliat, Quezon</t>
  </si>
  <si>
    <t>Bintawan, Villaverde</t>
  </si>
  <si>
    <t>Ibung, Villaverde</t>
  </si>
  <si>
    <t>Nagbitin, Villaverde</t>
  </si>
  <si>
    <t>Rizal, Saguday</t>
  </si>
  <si>
    <t>Liwayway, Diffun</t>
  </si>
  <si>
    <t>Gundaway, Cabarroguis</t>
  </si>
  <si>
    <t>Brgy. Hiwalayan</t>
  </si>
  <si>
    <t>Brgy. Diteki</t>
  </si>
  <si>
    <t>Brgy. Mucdol, Dipaculao, Aurora</t>
  </si>
  <si>
    <t>Brgy. Salay, Dipaculao, Aurora</t>
  </si>
  <si>
    <t>Quirino, Maria Aurora, Aurora</t>
  </si>
  <si>
    <t>Brgy. Detailen, Maria Aurora, Aurora</t>
  </si>
  <si>
    <t>New San Jose, Dinalupihan, Bataan</t>
  </si>
  <si>
    <t>San Juan, Samal, Bataan</t>
  </si>
  <si>
    <t>West Calaguiman, Samal, Bataan</t>
  </si>
  <si>
    <t>Tapulao, Orani, Bataan</t>
  </si>
  <si>
    <t>Mulawin, Orani, Bataan</t>
  </si>
  <si>
    <t>Cabcaben, Mariveles, Bataan</t>
  </si>
  <si>
    <t>Townsite, Mariveles, Bataan</t>
  </si>
  <si>
    <t>Pantingan, Pilar, Bataan</t>
  </si>
  <si>
    <t>Alauli, Pilar, Batan</t>
  </si>
  <si>
    <t>Peñabatan, Pulilan, Bulacan</t>
  </si>
  <si>
    <t>Tangos, Inaon, Pulilan, Bulacan</t>
  </si>
  <si>
    <t>Malibo Bata, Pandi, Bulacan</t>
  </si>
  <si>
    <t>Masagana, Pandi, Bulacan</t>
  </si>
  <si>
    <t>Pinagbarilan, Baliwag, Bulacan</t>
  </si>
  <si>
    <t>Calantipay, Baliuag, Bulacan</t>
  </si>
  <si>
    <t>Malamig, Bustos, Bulacan</t>
  </si>
  <si>
    <t>Bardias, San Miguel, Bulacan</t>
  </si>
  <si>
    <t>Sta. Lucia, San Miguel, Bulacan</t>
  </si>
  <si>
    <t>Magmamare, San Miguel, Bulacan</t>
  </si>
  <si>
    <t>Pulong Bayabas, San Rafael, Bulacan</t>
  </si>
  <si>
    <t>Dona Dalisay Bldg,, Capiha, San Rafael, Bulacan</t>
  </si>
  <si>
    <t>Pinacpinacan, San Rafael, Bulacan</t>
  </si>
  <si>
    <t>Akle, San Ildefonso, Bulacan</t>
  </si>
  <si>
    <t>Samandig, San Ildefonso, Bulacan</t>
  </si>
  <si>
    <t>Bulala, Cuyapo, NE</t>
  </si>
  <si>
    <t>Brgy. Bambanaba, Cuyapo</t>
  </si>
  <si>
    <t xml:space="preserve">Brgy. Bibiclat, Cuyapo </t>
  </si>
  <si>
    <t>Brgy. Sta. Maria, Licab</t>
  </si>
  <si>
    <t>Brgy. Aquino, Licab</t>
  </si>
  <si>
    <t>Brgy.  Mayamot, Zaragoza, Ne</t>
  </si>
  <si>
    <t>Doña Lucia, Quezon, Nueva Ecija</t>
  </si>
  <si>
    <t>San Andres 1, Quezon, Nueva Ecija</t>
  </si>
  <si>
    <t>Brgy. Sta. Lucia, Guimba, NE</t>
  </si>
  <si>
    <t>Brgy. Bunol, Guimba, NE</t>
  </si>
  <si>
    <t>Brgy. Manacsac, Guimba, NE</t>
  </si>
  <si>
    <t>Bagong Sikat, SC Munoz, NE</t>
  </si>
  <si>
    <t>Balante, Munoz</t>
  </si>
  <si>
    <t>Catalanacan</t>
  </si>
  <si>
    <t>Pob. West, Rizal NE</t>
  </si>
  <si>
    <t>Canaan East, Rizal, NE</t>
  </si>
  <si>
    <t>Brgy. Marikit</t>
  </si>
  <si>
    <t>Sitio Masiway, Brgy. Sampaloc</t>
  </si>
  <si>
    <t>Brgy. Cambitala</t>
  </si>
  <si>
    <t>Brgy. Santor, Bongabon, NE</t>
  </si>
  <si>
    <t>Brgy. Lusok, Bongabon, NE</t>
  </si>
  <si>
    <t>Brgy. Ligaya, gabaldon, NE</t>
  </si>
  <si>
    <t>Brgy. Bugnan, Gabaldon, NE</t>
  </si>
  <si>
    <t>Brgy. Mapalad, Sta. Rosa, NE</t>
  </si>
  <si>
    <t>Soledad, Sta. Rosa, NE</t>
  </si>
  <si>
    <t>Brgy. San Mariano, San Antonio, NE</t>
  </si>
  <si>
    <t>Brgy. Sto. Cristo, San Antonio, NE</t>
  </si>
  <si>
    <t>Hilera, Jaen</t>
  </si>
  <si>
    <t>Pitak, Jaen</t>
  </si>
  <si>
    <t>Pinaggaan, Jaen</t>
  </si>
  <si>
    <t>Mahipon, Gapan, NE</t>
  </si>
  <si>
    <t>Bayanihan, Gapan, NE</t>
  </si>
  <si>
    <t>Dela Rosa, Subd. Mangino, Gapan City</t>
  </si>
  <si>
    <t>San Basilio, Rita, Pampanga</t>
  </si>
  <si>
    <t>San Isidro, Sta. Rita, Pampanga</t>
  </si>
  <si>
    <t>Sta. Monica, Sta. Rita, Pampanga</t>
  </si>
  <si>
    <t>Brgy. Natividad, Guagua, Pampanga</t>
  </si>
  <si>
    <t>Maquiapo, Guagua, Pampanga</t>
  </si>
  <si>
    <t>San Vicente Ebus, Guagua, Pampanga</t>
  </si>
  <si>
    <t>Sta. Rita, Lubao, Pampanga</t>
  </si>
  <si>
    <t>Sto. Tomas, Lubao, Pampanga</t>
  </si>
  <si>
    <t>San Pedro Palcarangan, Lubao, Pampanga</t>
  </si>
  <si>
    <t>Pias, Porac, Pampanga</t>
  </si>
  <si>
    <t>Brgy. Hacienda Dolores, Porac, Pampanga</t>
  </si>
  <si>
    <t>Jalung, Porac, Pampanga</t>
  </si>
  <si>
    <t>San Juan, City of San Fernando, Pampanga</t>
  </si>
  <si>
    <t>San Miguel, San Simon, Pampanga</t>
  </si>
  <si>
    <t>San Nicolas, San Simon, Pampanga</t>
  </si>
  <si>
    <t>San Jose, San Simon, Pampanga</t>
  </si>
  <si>
    <t>Brgy. San Jose, San Luis, Pampanga</t>
  </si>
  <si>
    <t>Sta. Monica, San Luis, Pampanga</t>
  </si>
  <si>
    <t>San Carlos, San Luis, Pampanga</t>
  </si>
  <si>
    <t>Salapungan, Candaba, Pampanga</t>
  </si>
  <si>
    <t>Brgy. Casili, Anao, Tarlac</t>
  </si>
  <si>
    <t>Sitio Capataan, Brgy. San Jose South, Anao, tarlac</t>
  </si>
  <si>
    <t>Sta, Ignacia</t>
  </si>
  <si>
    <t>Sta. Lucia West, Moncada, Tarlac</t>
  </si>
  <si>
    <t>Brgy. Baquero Sur, Moncada, tarlac</t>
  </si>
  <si>
    <t>Brgy. Cabayaoasan, Paniqui, Tarlac</t>
  </si>
  <si>
    <t>Brgy. Patalan, Paniqui, Tarlac</t>
  </si>
  <si>
    <t>Brgy. Sembrano, Gerona, Tarlac</t>
  </si>
  <si>
    <t>Brgy. Lilibangan, Concepcion, Tarlac</t>
  </si>
  <si>
    <t>Brgy. Parang, Concepcion Tarlac</t>
  </si>
  <si>
    <t>Nagbunga, Castillejos, Zambales</t>
  </si>
  <si>
    <t>Balaybay, Castillejos, Zambales</t>
  </si>
  <si>
    <t>Buenavista, Castillejos, Zambales</t>
  </si>
  <si>
    <t>Apo-Apo, Cabangan, Zambales</t>
  </si>
  <si>
    <t>Tondo, Cabangan</t>
  </si>
  <si>
    <t>Bulawen, Palauig, Zambales</t>
  </si>
  <si>
    <t>Anabu I-6</t>
  </si>
  <si>
    <t xml:space="preserve">Alapan II - B Imus City </t>
  </si>
  <si>
    <t>Salawag</t>
  </si>
  <si>
    <t>Lantic</t>
  </si>
  <si>
    <t>Calibuyo</t>
  </si>
  <si>
    <t>Daang Amaya I</t>
  </si>
  <si>
    <t>Palangue 2</t>
  </si>
  <si>
    <t>Ibayo Silangan</t>
  </si>
  <si>
    <t>Dila</t>
  </si>
  <si>
    <t>Masaya</t>
  </si>
  <si>
    <t>Masiit</t>
  </si>
  <si>
    <t>San Antonio II</t>
  </si>
  <si>
    <t>San Benito</t>
  </si>
  <si>
    <t>Banca-Banca</t>
  </si>
  <si>
    <t>Matalatala</t>
  </si>
  <si>
    <t>Brgy. Pag-asa, Mabitac</t>
  </si>
  <si>
    <t>Balian</t>
  </si>
  <si>
    <t>Sulib</t>
  </si>
  <si>
    <t xml:space="preserve">San Antonio </t>
  </si>
  <si>
    <t>Langos</t>
  </si>
  <si>
    <t>D. Gonzales St.</t>
  </si>
  <si>
    <t>Casinsin</t>
  </si>
  <si>
    <t>Kabulusan</t>
  </si>
  <si>
    <t>San Pablo Sur</t>
  </si>
  <si>
    <t>Gatid</t>
  </si>
  <si>
    <t>Bagong Pook</t>
  </si>
  <si>
    <t>Batuhan</t>
  </si>
  <si>
    <t>Balubad</t>
  </si>
  <si>
    <t xml:space="preserve">Bulakin, Tiaong, Quezon </t>
  </si>
  <si>
    <t>New Dagupan</t>
  </si>
  <si>
    <t>Tanyag</t>
  </si>
  <si>
    <t>Poblacion</t>
  </si>
  <si>
    <t>Purnaga</t>
  </si>
  <si>
    <t>Sto Nino</t>
  </si>
  <si>
    <t>Ibud</t>
  </si>
  <si>
    <t>Monteclaro</t>
  </si>
  <si>
    <t>Lumangbayan</t>
  </si>
  <si>
    <t>Mayabig</t>
  </si>
  <si>
    <t>Mangangan I</t>
  </si>
  <si>
    <t>Camansihan</t>
  </si>
  <si>
    <t>Maluanluan</t>
  </si>
  <si>
    <t>Calsapa, San Teodoro</t>
  </si>
  <si>
    <t>Calangatan</t>
  </si>
  <si>
    <t>Matungao</t>
  </si>
  <si>
    <t>Lapog</t>
  </si>
  <si>
    <t>Bagsok</t>
  </si>
  <si>
    <t>Tarusan</t>
  </si>
  <si>
    <t>Marangas</t>
  </si>
  <si>
    <t>Mambalot</t>
  </si>
  <si>
    <t>Tubtub</t>
  </si>
  <si>
    <t>Elvita</t>
  </si>
  <si>
    <t>Dumanguena</t>
  </si>
  <si>
    <t>Malatgao</t>
  </si>
  <si>
    <t>Tagusao</t>
  </si>
  <si>
    <t>Puntabaja</t>
  </si>
  <si>
    <t>Camagbabata</t>
  </si>
  <si>
    <t>Pulot Center</t>
  </si>
  <si>
    <t>Plaridel, Aborlan, Palawan</t>
  </si>
  <si>
    <t>Jose Rizal, Aborlan, Palawan</t>
  </si>
  <si>
    <t xml:space="preserve">Jose Rizal </t>
  </si>
  <si>
    <t xml:space="preserve"> Brgy Sua</t>
  </si>
  <si>
    <t>Malobago</t>
  </si>
  <si>
    <t>Minto</t>
  </si>
  <si>
    <t>Mulagbucad</t>
  </si>
  <si>
    <t>Batang</t>
  </si>
  <si>
    <t>Balangibang, Polangi, Albay</t>
  </si>
  <si>
    <t>Beberon</t>
  </si>
  <si>
    <t>Del Rosario, Pamplona</t>
  </si>
  <si>
    <t>Antipolo</t>
  </si>
  <si>
    <t>Busak, Libmanan</t>
  </si>
  <si>
    <t>Quitang</t>
  </si>
  <si>
    <t>Sampaloc</t>
  </si>
  <si>
    <t>Cadlan</t>
  </si>
  <si>
    <t>Talojonson</t>
  </si>
  <si>
    <t>Que gatos</t>
  </si>
  <si>
    <t xml:space="preserve">Luluasan </t>
  </si>
  <si>
    <t>Salvacion</t>
  </si>
  <si>
    <t>Mayon</t>
  </si>
  <si>
    <t>Carriedo</t>
  </si>
  <si>
    <t>Brgy. Lupo, Altavas Aklan</t>
  </si>
  <si>
    <t>Brgy. Morales Balete, Aklan</t>
  </si>
  <si>
    <t>Torralba, Banga, Aklan</t>
  </si>
  <si>
    <t>Brgy. Tigayon, Kalibo, Aklan</t>
  </si>
  <si>
    <t>San Isidro Ibajay, Aklan</t>
  </si>
  <si>
    <t>Bury. Rombang, Belison Antique</t>
  </si>
  <si>
    <t>Brgy. Buhang, Hamtic Antique</t>
  </si>
  <si>
    <t>Brgy. Iglanot, Sibalom, Antique</t>
  </si>
  <si>
    <t>Calitan Panay Capiz</t>
  </si>
  <si>
    <t>Brgy. Lapayon, Leganes Iloilo</t>
  </si>
  <si>
    <t>Pagsanga-an Pavia</t>
  </si>
  <si>
    <t>Brgy. Cabugao Norte, Sta. Barbara, Iloilo</t>
  </si>
  <si>
    <t>San Julian</t>
  </si>
  <si>
    <t>Brgy. Gines, Patag, Cabatuan, Ilo-Ilo</t>
  </si>
  <si>
    <t>Brgy. Matag-ub, Januiay, Iloilo</t>
  </si>
  <si>
    <t>Cabugao, Lambunao</t>
  </si>
  <si>
    <t>Badiangan, Mina, Iloilo</t>
  </si>
  <si>
    <t>Matias Yusay St. Pototan</t>
  </si>
  <si>
    <t>Banban Grande, Calinog</t>
  </si>
  <si>
    <t>Brgy. Juanico, Banate, Iloilo</t>
  </si>
  <si>
    <t>Brgy. Carmelo, Banate, Iloilo</t>
  </si>
  <si>
    <t>Brgy. Gemomua-Agahon, Passi City, Iloilo</t>
  </si>
  <si>
    <t>Brgy. Cubay, San Enrique, Iloilo</t>
  </si>
  <si>
    <t>Brgy. Silagon, Ajuy, Iloilo</t>
  </si>
  <si>
    <t>Estancia, Iloilo</t>
  </si>
  <si>
    <t>Purok Camingawan Taloc Bago City, Neg. Occ.</t>
  </si>
  <si>
    <t>Brgy. Bagonawa, San Enrique</t>
  </si>
  <si>
    <t>Brgy. Mabini Valladolid,</t>
  </si>
  <si>
    <t>SO Pucatod Payao Binalbangan Neg. Occ.</t>
  </si>
  <si>
    <t>Brgy. Mambagaton Himamaylan City</t>
  </si>
  <si>
    <t>Brgy. Calubang, Ilog</t>
  </si>
  <si>
    <t>Brgy. Magballo, Kabankalan City</t>
  </si>
  <si>
    <t>Bentig, Calape, Bohol</t>
  </si>
  <si>
    <t>Hagbuaya, Catigbian, Bohol</t>
  </si>
  <si>
    <t>Lapacan Norte, Buenavista, Bohol</t>
  </si>
  <si>
    <t>Caluasan, Dagohoy, Bohol</t>
  </si>
  <si>
    <t>San Miguel, Dagohoy, Bohol</t>
  </si>
  <si>
    <t>Poblacion, Danao, Bohol</t>
  </si>
  <si>
    <t>Santo Tomas, Trinidad, Bohol</t>
  </si>
  <si>
    <t>Banlasan, Trinidad, Bohol</t>
  </si>
  <si>
    <t>Tuboran, Ubay, Bohol</t>
  </si>
  <si>
    <t>Poblacion, Alicia, Bohol</t>
  </si>
  <si>
    <t>Poblacion Sur, Batuan, Bohol</t>
  </si>
  <si>
    <t>Cabacnitan, Bilar, Bohol</t>
  </si>
  <si>
    <t>Riverside, Bilar, Bohol</t>
  </si>
  <si>
    <t>Cadapdapan, Candijay, Bohol</t>
  </si>
  <si>
    <t>Tugas, Candijay, Bohol</t>
  </si>
  <si>
    <t>Sitio Centro, Montesuerte, Carmen, Bohol</t>
  </si>
  <si>
    <t>Nueva Vida Este, Carmen, Bohol</t>
  </si>
  <si>
    <t>Mawi, Duero, Bohol</t>
  </si>
  <si>
    <t>West-Canayaon, Garcia-Hernandez, Bohol</t>
  </si>
  <si>
    <t>La Victoria, Valencia</t>
  </si>
  <si>
    <t>Danicop, Sierra Bullones, Bohol</t>
  </si>
  <si>
    <t>Sta. Cruz, Sierra Bullones, Bohol</t>
  </si>
  <si>
    <t>Brgy. Linothangan, Canlaon City, Negros Oriental</t>
  </si>
  <si>
    <t>Brgy. Panubigan, Canlaon City, Negros oriental</t>
  </si>
  <si>
    <t>Lonoy Proper, Bais City, Negros Oriental</t>
  </si>
  <si>
    <t>Azagra, Tanjay City, Negros Oriental</t>
  </si>
  <si>
    <t>Luca, Tanjay City, Negros Oriental</t>
  </si>
  <si>
    <t>Nangka, Bayawan City, Negros Oriental</t>
  </si>
  <si>
    <t>San Francisco, Santa Catalina, Negors Oriental</t>
  </si>
  <si>
    <t>Poblacion 4, Siaton, Negros Oriental</t>
  </si>
  <si>
    <t>Brgy. San Roque, Biliran, Biliran</t>
  </si>
  <si>
    <t>Municipal Hall, Naval Biliran</t>
  </si>
  <si>
    <t>Brgy. San Antonio, Poblacion, Alangalang, Leyte</t>
  </si>
  <si>
    <t>Rizal II, Babatngon, Leyte</t>
  </si>
  <si>
    <t>Zone 2, Brgy. Cangumbang Palo</t>
  </si>
  <si>
    <t>Brgy. Cabati-anuhan, San Miguel, Leyte</t>
  </si>
  <si>
    <t>Brgy. Cutay, Sta. Fe, Leyte</t>
  </si>
  <si>
    <t>Zone 1, Poblacion, Sta Fe., Leyte</t>
  </si>
  <si>
    <t>Brgy. Sto. Niño, Capoocan</t>
  </si>
  <si>
    <t>Del Carmen St. Carigara, Leyte</t>
  </si>
  <si>
    <t>Brgy. Olotan, Jaro, Leyte</t>
  </si>
  <si>
    <t>Brgy. Buri, Jaro, Leyte</t>
  </si>
  <si>
    <t>Brgy. Calipayan, Mayorga, Leyte</t>
  </si>
  <si>
    <t>Brgy. Wilson, Mayorga, Leyte</t>
  </si>
  <si>
    <t>Brgy. Libas, Burauen, Leyte</t>
  </si>
  <si>
    <t>Brgy. San Pablo, Burauen</t>
  </si>
  <si>
    <t>Brgy. Bayabas, Dagami</t>
  </si>
  <si>
    <t>Brgy. Bulod, Dulag</t>
  </si>
  <si>
    <t>Brgy. Anibong, Julita</t>
  </si>
  <si>
    <t>Gimiranat East, La Paz</t>
  </si>
  <si>
    <t>Brgy. Yapad, Pastrana</t>
  </si>
  <si>
    <t>Brgy. Consuegra Leyte, Leyte</t>
  </si>
  <si>
    <t>Brgy. Macupa, Leyte, Leyte</t>
  </si>
  <si>
    <t>Sitio Palanas, Damulaan, Albuera, Leyte</t>
  </si>
  <si>
    <t>Sitio Tabuk, San Jose, Ormoc City</t>
  </si>
  <si>
    <t xml:space="preserve">Brgy. Matica-a,Ormoc City </t>
  </si>
  <si>
    <t>Brgy. Pagsang-an, Abuyog, Leyte</t>
  </si>
  <si>
    <t>Brgy. Barayong, Abuyog, Leyte</t>
  </si>
  <si>
    <t>Brgy. Kilim, Baybay City, Leyte</t>
  </si>
  <si>
    <t>Brgy. Tawog, Hinunangan, So. Leyte</t>
  </si>
  <si>
    <t>District II, Hinundayan, So. Leyte</t>
  </si>
  <si>
    <t>Tigbao, Libagon, So. Leyte</t>
  </si>
  <si>
    <t>Brgy. Bolodbolod, St. Bernard, So. Leyte</t>
  </si>
  <si>
    <t>Brgy. Patag, Paranas, Samar</t>
  </si>
  <si>
    <t>Lamboyugan, Alicia</t>
  </si>
  <si>
    <t>Payongan, Alicia</t>
  </si>
  <si>
    <t>Maganay, Buug</t>
  </si>
  <si>
    <t>Poblacion, Buug</t>
  </si>
  <si>
    <t>Balagon, Siay</t>
  </si>
  <si>
    <t>Batu, Siay</t>
  </si>
  <si>
    <t>Poblacion, Kabasalan</t>
  </si>
  <si>
    <t>Poblacion, Titay</t>
  </si>
  <si>
    <t>Poblacion, Imelda</t>
  </si>
  <si>
    <t>Bulanit, Labangan</t>
  </si>
  <si>
    <t>Poblacion, Tukuran</t>
  </si>
  <si>
    <t>Curvada, Tukuran</t>
  </si>
  <si>
    <t>Esperanza, Ramon Magsaysay</t>
  </si>
  <si>
    <t>Tawagan Sur, Pagadiay City</t>
  </si>
  <si>
    <t>Tiguma, Pagadian City</t>
  </si>
  <si>
    <t>Rizal, Molave</t>
  </si>
  <si>
    <t>Balugo, Tambulig</t>
  </si>
  <si>
    <t>Lower Tiparak, Tambulig</t>
  </si>
  <si>
    <t>Lower Landing, Dumingag</t>
  </si>
  <si>
    <t>Municipal Compound, Dumingag</t>
  </si>
  <si>
    <t>P2- Daniel C. Mantos, Mahayag</t>
  </si>
  <si>
    <t>Codilog, Dimataling</t>
  </si>
  <si>
    <t>Sugbay Uno, Dimataling</t>
  </si>
  <si>
    <t>San Martin, Malaybalay City</t>
  </si>
  <si>
    <t>Managok, Malaybalay City</t>
  </si>
  <si>
    <t>La Fortua, Impasug-ong</t>
  </si>
  <si>
    <t>Nala, San Fernando Bukidnon</t>
  </si>
  <si>
    <t>Poblacion, Cabanglasan, Bukidnon</t>
  </si>
  <si>
    <t>Paitan, Quezon, Bukidnon</t>
  </si>
  <si>
    <t>Kahaponan, Valencia City</t>
  </si>
  <si>
    <t>Central Poblacion, Kalilangan</t>
  </si>
  <si>
    <t>VisMin Village, Pangantucan</t>
  </si>
  <si>
    <t>Bagong Buhay Village, Pangantucan</t>
  </si>
  <si>
    <t>Manan-ao, Baroy</t>
  </si>
  <si>
    <t>Curvada, Kapatagan</t>
  </si>
  <si>
    <t>Butadon, Kapatagan</t>
  </si>
  <si>
    <t>Panaliwad-on, Salvador</t>
  </si>
  <si>
    <t>Segapod, Maigo</t>
  </si>
  <si>
    <t>Pines, Oroquieta City</t>
  </si>
  <si>
    <t>Liloan, Bonifacio</t>
  </si>
  <si>
    <t>Molicay, Ozamis City</t>
  </si>
  <si>
    <t>Mialen, Clarin</t>
  </si>
  <si>
    <t>Kibungsod, Magsaysay</t>
  </si>
  <si>
    <t>Bal-ason, Gingoog City</t>
  </si>
  <si>
    <t>Caumnay, San Alfonso, Cateel, Davao Oriental</t>
  </si>
  <si>
    <t>Purok 2, Cabangcalan, Banaybanay, Davao Oriental</t>
  </si>
  <si>
    <t>Poblacion, Banaybanay, Davao Oriental</t>
  </si>
  <si>
    <t>Purok Malinawon, Bagumbayan, Lupon, Davao Oriental</t>
  </si>
  <si>
    <t>Cabadiangan, Lupon, Davao Oriental</t>
  </si>
  <si>
    <t>Bagumbayan, Lupon, Davao Oriental</t>
  </si>
  <si>
    <t>Purok 2, Crispin dela Cruz, Governor Generoso, Davao Oriental</t>
  </si>
  <si>
    <t>Purok 2, Lanapan, New Alegria, Compostela, Davao de Oro</t>
  </si>
  <si>
    <t>Purok 3, Lagab, Compostela, Davao de Oro</t>
  </si>
  <si>
    <t>Purok 3, Tubo-Tubo, Monkayo, Davao de Oro</t>
  </si>
  <si>
    <t>Purok 1, Awao, Monkayo, Davao de Oro</t>
  </si>
  <si>
    <t>Purok 18, Palmera Village, Poblacion, Nabunturan, Davao de Oro</t>
  </si>
  <si>
    <t>Purok 5, Basak, Nabunturan, Davao de Oro</t>
  </si>
  <si>
    <t>Purok 1, Libasan, Nabunturan, Davao de Oro</t>
  </si>
  <si>
    <t>Magdum, Tagum City. Davao del Norte</t>
  </si>
  <si>
    <t>Purok 2, San Isidro, Carmen, Davao del Norte</t>
  </si>
  <si>
    <t>Anibongan, Carmen, Davao del Norte</t>
  </si>
  <si>
    <t>Purok 1, Poblacion, B.E. Dujali, Davao del Norte</t>
  </si>
  <si>
    <t>Kilolog, Bala, Magsaysay, Davao del Sur</t>
  </si>
  <si>
    <t>San Isidro, Magsaysay, Davao Del Sur</t>
  </si>
  <si>
    <t>Purok 2, San Isidro, Hagonoy, Davao del Sur</t>
  </si>
  <si>
    <t>Sinaragan, Matanao, Davao del Sur</t>
  </si>
  <si>
    <t>Sampaguita, Pangi, Maitum, Sarangani</t>
  </si>
  <si>
    <t>Mabuhay, Badtasan, Kiamba, Sarangani</t>
  </si>
  <si>
    <t>Caballero, Tambilil, Kiamba, Sarangani</t>
  </si>
  <si>
    <t>Dajay, Surallah, South Cotabato</t>
  </si>
  <si>
    <t xml:space="preserve">Bagong Lipunan, Teresita, Sto. Niño, South Cotabato </t>
  </si>
  <si>
    <t xml:space="preserve">Paghidaet III, Panay, Sto. Niño, South Cotabato </t>
  </si>
  <si>
    <t>Lapuz, Norala, South Cotabato</t>
  </si>
  <si>
    <t>Roxas, Lopez Jaena, Norala, South Cotabato</t>
  </si>
  <si>
    <t>Center, Cabuling, Tantangan, South Cotabato</t>
  </si>
  <si>
    <t>Lower Greenfield, Cabuling, Tantangan, South Cotabato</t>
  </si>
  <si>
    <t>Mangilala, Tantangan, South Cotabato</t>
  </si>
  <si>
    <t>Mabuhay, Rizal (Barrio 3), Banga, South Cotabato</t>
  </si>
  <si>
    <t>Cinco (Barrio 5), Banga, South Cotabato</t>
  </si>
  <si>
    <t>Centro, Tambak, Lambayong, Sultan Kudarat</t>
  </si>
  <si>
    <t>Palumbe, Lambayong, Sultan Kudarat</t>
  </si>
  <si>
    <t>Pagkakaisa, EJC Montilla, Tacurong City, Sultan Kudarat</t>
  </si>
  <si>
    <t>Cebuano, Blingkong, Lutayan, Sultan Kudarat</t>
  </si>
  <si>
    <t>Rizal, Palavilla, Lutayan, Sultan Kudarat</t>
  </si>
  <si>
    <t xml:space="preserve">Salabaca, Esperanza, Sultan Kudarat </t>
  </si>
  <si>
    <t>San Francisco, Purikay, Lebak, Sultan Kudarat</t>
  </si>
  <si>
    <t>Daisy, Pasandalan, Lebak, Sultan Kudarat</t>
  </si>
  <si>
    <t>Lower Katingawan, Midsayap, North Cotabato</t>
  </si>
  <si>
    <t>Capayuran, Pigcawayan, North Cotabato</t>
  </si>
  <si>
    <t xml:space="preserve">Tigbawan, Pigcawayan, North Cotabato </t>
  </si>
  <si>
    <t>Balabak, Pikit, North Cotabato</t>
  </si>
  <si>
    <t>Maligaya, Upper Paatan, Kabacan, North Cotabato</t>
  </si>
  <si>
    <t>Tambac, Tulunan, North Cotabato</t>
  </si>
  <si>
    <t>Minapan, Tulunan, North Cotabato</t>
  </si>
  <si>
    <t>Purok 3, Tibao, M'lang, North Cotabato</t>
  </si>
  <si>
    <t>Sto. Niño, Butuan City</t>
  </si>
  <si>
    <t>Tagbongabong, Remedios T. Romualdez</t>
  </si>
  <si>
    <t>Sanghan, Cabadbaran City</t>
  </si>
  <si>
    <t>Bucac, Bayugan City</t>
  </si>
  <si>
    <t>Dakutan, Esperanza,</t>
  </si>
  <si>
    <t xml:space="preserve">Guadalupe, Ezperanza </t>
  </si>
  <si>
    <t>San Vicente, Prosperidad</t>
  </si>
  <si>
    <t>La Fortuna, Veruela</t>
  </si>
  <si>
    <t>Sampaguita, Veruela</t>
  </si>
  <si>
    <t>Sta. Ana, San Francisco</t>
  </si>
  <si>
    <t>San Andres, Bunawan</t>
  </si>
  <si>
    <t>Poblacion, San Miguel</t>
  </si>
  <si>
    <t>Libas Gua, San Miguel</t>
  </si>
  <si>
    <t>Bajao, Tago</t>
  </si>
  <si>
    <t>Gamut, Tago</t>
  </si>
  <si>
    <t>Calagdaan, Cantilan</t>
  </si>
  <si>
    <t>Bagsac, Madrid</t>
  </si>
  <si>
    <t>Sto. Niño, San Agustin</t>
  </si>
  <si>
    <t>Buatong, San Agustin</t>
  </si>
  <si>
    <t>Quezon, Tandag City</t>
  </si>
  <si>
    <t>Maticdum, Tandag City</t>
  </si>
  <si>
    <t>San Isidro, Bislig City</t>
  </si>
  <si>
    <t>Magsaysay, Agno, Pangasinan</t>
  </si>
  <si>
    <t>Bangan-Oda, Agno, Pangasinan</t>
  </si>
  <si>
    <t>Centro Toma, Bani, Pangasinan</t>
  </si>
  <si>
    <t>Macabit, Bani, Pangasinan</t>
  </si>
  <si>
    <t>Roxas, Anda, Pangasinan</t>
  </si>
  <si>
    <t>Awile, Anda, Pangasinan</t>
  </si>
  <si>
    <t>Alilao, Dasol, Pangasinan</t>
  </si>
  <si>
    <t>Eguia, Dasol, Pangasinan</t>
  </si>
  <si>
    <t>Brgy. Ilio-Ilio, Burgos, Pangasinan</t>
  </si>
  <si>
    <t>Poblacion, Burgos, Pangasinan</t>
  </si>
  <si>
    <t>Cabinuangan, Mabini, Pangasinan</t>
  </si>
  <si>
    <t>Villa Corta, Mabini, Pangasinan</t>
  </si>
  <si>
    <t>Brgy. Calzada, Mabini, Pangasinan</t>
  </si>
  <si>
    <t>Pogonsili, Aguilar, Pangasinan</t>
  </si>
  <si>
    <t>Pallas</t>
  </si>
  <si>
    <t>Basing</t>
  </si>
  <si>
    <t>Palma, Basista, Pangasinan</t>
  </si>
  <si>
    <t>Obong</t>
  </si>
  <si>
    <t>Mapolopolo, Basista, Pangasinan</t>
  </si>
  <si>
    <t>Banaoang</t>
  </si>
  <si>
    <t>Inmalog Norte</t>
  </si>
  <si>
    <t>Lipit-Tomeng</t>
  </si>
  <si>
    <t>Brgy. Aramal</t>
  </si>
  <si>
    <t>Brgy. Mangin</t>
  </si>
  <si>
    <t>Tabuyoc</t>
  </si>
  <si>
    <t>Sta. Maria Norte</t>
  </si>
  <si>
    <t>Brgy. Yatyat</t>
  </si>
  <si>
    <t>Anis</t>
  </si>
  <si>
    <t>D. Alarcio</t>
  </si>
  <si>
    <t>Poponto</t>
  </si>
  <si>
    <t>Diaz</t>
  </si>
  <si>
    <t>Pogo</t>
  </si>
  <si>
    <t>Brgy. Labayog</t>
  </si>
  <si>
    <t>Don Benito</t>
  </si>
  <si>
    <t>Brgy Lawat</t>
  </si>
  <si>
    <t>Buneg</t>
  </si>
  <si>
    <t>San Aurelio 3rd</t>
  </si>
  <si>
    <t>San aurelio 1st</t>
  </si>
  <si>
    <t>Fianza</t>
  </si>
  <si>
    <t>San Rafael West</t>
  </si>
  <si>
    <t>Camanggaan</t>
  </si>
  <si>
    <t>Nagsaag</t>
  </si>
  <si>
    <t>Cabritan</t>
  </si>
  <si>
    <t>Old Coliling</t>
  </si>
  <si>
    <t>Coliling</t>
  </si>
  <si>
    <t>Lawak</t>
  </si>
  <si>
    <t>Brgy, Poblacion</t>
  </si>
  <si>
    <t>Brgy. 18, Estancia</t>
  </si>
  <si>
    <t>Brgy. 17, Dupitac</t>
  </si>
  <si>
    <t>Brgy. 26, Oaig-Upay-Abulao</t>
  </si>
  <si>
    <t>Brgy. 27, Mumulaan</t>
  </si>
  <si>
    <t>Brgy. Mariquet</t>
  </si>
  <si>
    <t>Brgy. Binacag</t>
  </si>
  <si>
    <t>Brgy. Tabtabagan</t>
  </si>
  <si>
    <t>Brgy. Bugasi</t>
  </si>
  <si>
    <t>Brgy. Cabittauran</t>
  </si>
  <si>
    <t>Brgy. Uguis</t>
  </si>
  <si>
    <t>Brgy. Pias Sur</t>
  </si>
  <si>
    <t>Brgy. Pagudulan-Salindeg</t>
  </si>
  <si>
    <t>Brgy. Tapao-Tigue</t>
  </si>
  <si>
    <t>Brgy. Pacifico</t>
  </si>
  <si>
    <t>Brgy. Valdez</t>
  </si>
  <si>
    <t>Cuancabal</t>
  </si>
  <si>
    <t>Sagayaden</t>
  </si>
  <si>
    <t>Pob. Norte</t>
  </si>
  <si>
    <t>Alfonso</t>
  </si>
  <si>
    <t>San Tiburcio</t>
  </si>
  <si>
    <t>Balidbid</t>
  </si>
  <si>
    <t>Brgy. Pilipil</t>
  </si>
  <si>
    <t>Dinwide East</t>
  </si>
  <si>
    <t>Suagayan</t>
  </si>
  <si>
    <t>Gabur Sur</t>
  </si>
  <si>
    <t>Sayoan</t>
  </si>
  <si>
    <t>Bussaoit</t>
  </si>
  <si>
    <t>Cadapli</t>
  </si>
  <si>
    <t>Agdeppa</t>
  </si>
  <si>
    <t>Calliat</t>
  </si>
  <si>
    <t>Butubut Sur</t>
  </si>
  <si>
    <t>Agpay</t>
  </si>
  <si>
    <t>Tumapoc Lower</t>
  </si>
  <si>
    <t>Delles</t>
  </si>
  <si>
    <t>Santa Lucia</t>
  </si>
  <si>
    <t>Brgy. Macabato</t>
  </si>
  <si>
    <t>San Juan West</t>
  </si>
  <si>
    <t>Juan Cartas</t>
  </si>
  <si>
    <t>Sta. Teresa</t>
  </si>
  <si>
    <t>Anduyan</t>
  </si>
  <si>
    <t>Central West</t>
  </si>
  <si>
    <t>Cuerca</t>
  </si>
  <si>
    <t>Pong Pong</t>
  </si>
  <si>
    <t>Cupang</t>
  </si>
  <si>
    <t>San Jose, Baggao</t>
  </si>
  <si>
    <t>Centro</t>
  </si>
  <si>
    <t>Rapuli</t>
  </si>
  <si>
    <t>Centro 02</t>
  </si>
  <si>
    <t>NIA Compound, Centro II</t>
  </si>
  <si>
    <t>Warat</t>
  </si>
  <si>
    <t>Baluncanag</t>
  </si>
  <si>
    <t>Gaggabutan West</t>
  </si>
  <si>
    <t>Minanga Norte</t>
  </si>
  <si>
    <t>Mambacag</t>
  </si>
  <si>
    <t>Bulagao</t>
  </si>
  <si>
    <t>Battong</t>
  </si>
  <si>
    <t>Garita</t>
  </si>
  <si>
    <t>Aneg</t>
  </si>
  <si>
    <t>Carmencita</t>
  </si>
  <si>
    <t>Maui</t>
  </si>
  <si>
    <t>Annanuman</t>
  </si>
  <si>
    <t>Limbauan</t>
  </si>
  <si>
    <t>Simanu Norte</t>
  </si>
  <si>
    <t>Villa Buena</t>
  </si>
  <si>
    <t>Calamagui East</t>
  </si>
  <si>
    <t>Bubug</t>
  </si>
  <si>
    <t>Biga Occidental</t>
  </si>
  <si>
    <t>San Pedro</t>
  </si>
  <si>
    <t>Pintor</t>
  </si>
  <si>
    <t>Furao, Gamu</t>
  </si>
  <si>
    <t>Minanga</t>
  </si>
  <si>
    <t xml:space="preserve">Dangan </t>
  </si>
  <si>
    <t>Sinnipil</t>
  </si>
  <si>
    <t>Del Pilar</t>
  </si>
  <si>
    <t>Alibadabad</t>
  </si>
  <si>
    <t>San Ambrosio</t>
  </si>
  <si>
    <t>Bantug</t>
  </si>
  <si>
    <t>Ramona</t>
  </si>
  <si>
    <t>Linamanan</t>
  </si>
  <si>
    <t>Masaya Centro</t>
  </si>
  <si>
    <t>Masigun</t>
  </si>
  <si>
    <t>Malasin</t>
  </si>
  <si>
    <t>Sinabaan</t>
  </si>
  <si>
    <t>Centro 2</t>
  </si>
  <si>
    <t>San Mariano Sur</t>
  </si>
  <si>
    <t>Lublub</t>
  </si>
  <si>
    <t>Galentuja</t>
  </si>
  <si>
    <t>Barat, Bambang, Nueva Vizcaya</t>
  </si>
  <si>
    <t>Almaguer South, Bambang, Nueva Vizcaya</t>
  </si>
  <si>
    <t xml:space="preserve">Macalong </t>
  </si>
  <si>
    <t>Muta</t>
  </si>
  <si>
    <t>Pampang</t>
  </si>
  <si>
    <t>Brgy. Mabatang, Abucay, Bataan</t>
  </si>
  <si>
    <t>Brgy. Laon, Abucay, Bataan</t>
  </si>
  <si>
    <t>Wakas St., Capitangan</t>
  </si>
  <si>
    <t>Brgy. Cataning, Hermosa, Bataan</t>
  </si>
  <si>
    <t>Brgy. Mambog, Hermosa, Bataan</t>
  </si>
  <si>
    <t>Brgy. Mandama, Hermosa, Bataan</t>
  </si>
  <si>
    <t>Brgy. Puslak</t>
  </si>
  <si>
    <t>Paliparan, Sabang, Morong, Bataan</t>
  </si>
  <si>
    <t>Binaritan, Morong, Bataan</t>
  </si>
  <si>
    <t>Brgy. San Antonio, Bagac, Bataan</t>
  </si>
  <si>
    <t>Brgy. Saysain, Bagac, Bataan</t>
  </si>
  <si>
    <t>Acacia St., Banawang, Bagac, Bataan</t>
  </si>
  <si>
    <t>Cupang West, Balanga City, Bataan</t>
  </si>
  <si>
    <t>Ibayo, Balanga City, Bataan</t>
  </si>
  <si>
    <t>Cabog-Cabog, Balanga City, Bataan</t>
  </si>
  <si>
    <t>Balanga City, Bataan</t>
  </si>
  <si>
    <t>Lamao</t>
  </si>
  <si>
    <t>Brgy. Bantan, Orion, Bataan</t>
  </si>
  <si>
    <t>Brgy.Sto. Domingo, Orion, Bataan</t>
  </si>
  <si>
    <t>Brgy. Calungusan, Orion, Bataan</t>
  </si>
  <si>
    <t>Brgy. Saguing</t>
  </si>
  <si>
    <t>73 Kampupot Ligas, Malolos, Bulacan</t>
  </si>
  <si>
    <t>Barihan, Malolos City, Bulacan</t>
  </si>
  <si>
    <t>Bagong Bayan</t>
  </si>
  <si>
    <t>Sapang Bayan, Calumpit Bulacan</t>
  </si>
  <si>
    <t>Brgy. Baguion, Calumpit, Bulacan</t>
  </si>
  <si>
    <t>Brgy Panducot, Calumpit, Bulacan</t>
  </si>
  <si>
    <t>Pungo, Calumpit</t>
  </si>
  <si>
    <t>Abulalas</t>
  </si>
  <si>
    <t>Iba Sandoval</t>
  </si>
  <si>
    <t>Iba-Ibayo</t>
  </si>
  <si>
    <t>Purok 4 Kapitangan, Paombong, Bulacan</t>
  </si>
  <si>
    <t>Dalig</t>
  </si>
  <si>
    <t xml:space="preserve">Igulot </t>
  </si>
  <si>
    <t>Duhat</t>
  </si>
  <si>
    <t>Bagong Silang</t>
  </si>
  <si>
    <t>Bulihan, Plaridel, Bulacan</t>
  </si>
  <si>
    <t>Donacion, Angat, Bulacan</t>
  </si>
  <si>
    <t>Marungko, Angat, Bulacan</t>
  </si>
  <si>
    <t>Brgy. Tigbe, Norzagaray, Bulacan</t>
  </si>
  <si>
    <t>Partida</t>
  </si>
  <si>
    <t>Capihan</t>
  </si>
  <si>
    <t>San Vicente, Sta. Maria, Bulacan</t>
  </si>
  <si>
    <t>Cay-Sio, Sta. Maria, Bulacan</t>
  </si>
  <si>
    <t>Pulong Buhangin</t>
  </si>
  <si>
    <t>Sto. Tomas, Aliaga, Nueva Ecija</t>
  </si>
  <si>
    <t>Macabucod</t>
  </si>
  <si>
    <t>Bucot, Aliaga, Nueva Ecija</t>
  </si>
  <si>
    <t xml:space="preserve">Bibiclat </t>
  </si>
  <si>
    <t>West Central Poblacion</t>
  </si>
  <si>
    <t>Alemania</t>
  </si>
  <si>
    <t>Cabawagan, Nampicuan</t>
  </si>
  <si>
    <t>North Poblacion</t>
  </si>
  <si>
    <t>Mabini, Sto. Domingo, Nueva Ecija</t>
  </si>
  <si>
    <t>03 Pulong Buli, Sto. Domingo, Nueva Ecija</t>
  </si>
  <si>
    <t>Baloc, Sto Domingo, Nueva Ecija</t>
  </si>
  <si>
    <t>Tabacao, Talavera, Nueva Ecija</t>
  </si>
  <si>
    <t>Brgy. Gulod, Talavera, Nueva Ecija</t>
  </si>
  <si>
    <t>Basang Hamog, Talavera, Nueva Ecija</t>
  </si>
  <si>
    <t>Bakal II</t>
  </si>
  <si>
    <t>Sibut</t>
  </si>
  <si>
    <t>Palestina</t>
  </si>
  <si>
    <t>Bagong Sikat</t>
  </si>
  <si>
    <t>Caalawan, San agustin</t>
  </si>
  <si>
    <t>Sitio Calasingan, Joson</t>
  </si>
  <si>
    <t>Bagumbayan</t>
  </si>
  <si>
    <t>Gomez</t>
  </si>
  <si>
    <t>Caridad Norte, Llanera, Nueva Ecija</t>
  </si>
  <si>
    <t>Mapangpang</t>
  </si>
  <si>
    <t>San Roque</t>
  </si>
  <si>
    <t>San Antonio Este</t>
  </si>
  <si>
    <t>Roxas District</t>
  </si>
  <si>
    <t>Culiat</t>
  </si>
  <si>
    <t xml:space="preserve">Sta. Catalina </t>
  </si>
  <si>
    <t>Villa Rosenda</t>
  </si>
  <si>
    <t>Singalat</t>
  </si>
  <si>
    <t>Atate</t>
  </si>
  <si>
    <t>Mapaet</t>
  </si>
  <si>
    <t>Ganaderia</t>
  </si>
  <si>
    <t>Bangad</t>
  </si>
  <si>
    <t>Caalibangbangan</t>
  </si>
  <si>
    <t>Kalikid Norte</t>
  </si>
  <si>
    <t>Bakod Bayan</t>
  </si>
  <si>
    <t>Brgy. 1</t>
  </si>
  <si>
    <t>Brgy. IV</t>
  </si>
  <si>
    <t>San Fernando Sur</t>
  </si>
  <si>
    <t>Brgy. Sinipit</t>
  </si>
  <si>
    <t>Las Piñas</t>
  </si>
  <si>
    <t>Sinasajan</t>
  </si>
  <si>
    <t xml:space="preserve">San mariano </t>
  </si>
  <si>
    <t>Pulo</t>
  </si>
  <si>
    <t>Brgy. Poblacion, San Isidro, Nueva Ecija</t>
  </si>
  <si>
    <t>Brgy. Mallonca</t>
  </si>
  <si>
    <t>Tagumpay</t>
  </si>
  <si>
    <t>Mawaque Maragol</t>
  </si>
  <si>
    <t>70 Sitio Baluarte, Brgy. Dapdap</t>
  </si>
  <si>
    <t>Brgy. Nabaling</t>
  </si>
  <si>
    <t>Camias</t>
  </si>
  <si>
    <t>Brgy. Gutad</t>
  </si>
  <si>
    <t>Sto. Nino Tabuan</t>
  </si>
  <si>
    <t>Purok Caveza, Candating</t>
  </si>
  <si>
    <t>Balas</t>
  </si>
  <si>
    <t>Cabalantian</t>
  </si>
  <si>
    <t>Purok 4, Pangatlan</t>
  </si>
  <si>
    <t>Purok 5, Sta. Lucia</t>
  </si>
  <si>
    <t>Purok 6, Masoqui, Tabuyuk</t>
  </si>
  <si>
    <t xml:space="preserve">Lourdes </t>
  </si>
  <si>
    <t>Pingdangan</t>
  </si>
  <si>
    <t>Malacampa</t>
  </si>
  <si>
    <t>Purok 3, Bacabac</t>
  </si>
  <si>
    <t>Purok 3, Brgy. Bilad</t>
  </si>
  <si>
    <t>Linao</t>
  </si>
  <si>
    <t>Estipona</t>
  </si>
  <si>
    <t xml:space="preserve">Nilasin 1st </t>
  </si>
  <si>
    <t>Coral</t>
  </si>
  <si>
    <t>Guiteb</t>
  </si>
  <si>
    <t>Pit-ao</t>
  </si>
  <si>
    <t>Poblacion Sur</t>
  </si>
  <si>
    <t>Catagudingan</t>
  </si>
  <si>
    <t xml:space="preserve">Poblacion </t>
  </si>
  <si>
    <t>Brgy. San Narciso</t>
  </si>
  <si>
    <t>Dalayap</t>
  </si>
  <si>
    <t>Asturias</t>
  </si>
  <si>
    <t>Sinait</t>
  </si>
  <si>
    <t>Baculong</t>
  </si>
  <si>
    <t>Sto. Nino, Baculong</t>
  </si>
  <si>
    <t>Mabanaba</t>
  </si>
  <si>
    <t>David</t>
  </si>
  <si>
    <t>Maruglo</t>
  </si>
  <si>
    <t>Manlapig</t>
  </si>
  <si>
    <t>La purisima</t>
  </si>
  <si>
    <t>Lara</t>
  </si>
  <si>
    <t>Caut</t>
  </si>
  <si>
    <t>Linasin</t>
  </si>
  <si>
    <t>Cawag</t>
  </si>
  <si>
    <t>Naugsol</t>
  </si>
  <si>
    <t>Mambog</t>
  </si>
  <si>
    <t>Uacon</t>
  </si>
  <si>
    <t>Dampay</t>
  </si>
  <si>
    <t>Catol</t>
  </si>
  <si>
    <t>Bangantalinga</t>
  </si>
  <si>
    <t>Palanginan</t>
  </si>
  <si>
    <t>Amungan</t>
  </si>
  <si>
    <t>Rosete</t>
  </si>
  <si>
    <t>Beddeng</t>
  </si>
  <si>
    <t>Dallipawen</t>
  </si>
  <si>
    <t>Alusiis</t>
  </si>
  <si>
    <t>Namatacan</t>
  </si>
  <si>
    <t>Gama</t>
  </si>
  <si>
    <t>Guinabon</t>
  </si>
  <si>
    <t>Sabang</t>
  </si>
  <si>
    <t xml:space="preserve">West Dirita </t>
  </si>
  <si>
    <t xml:space="preserve">San Esteban </t>
  </si>
  <si>
    <t>Boboy Salaza</t>
  </si>
  <si>
    <t>Bucal II</t>
  </si>
  <si>
    <t>Brgy. Sala, Cabuyao City</t>
  </si>
  <si>
    <t>Manaol</t>
  </si>
  <si>
    <t>Brgy. Banlic, Calamba City</t>
  </si>
  <si>
    <t>Mateuna</t>
  </si>
  <si>
    <t>Putol</t>
  </si>
  <si>
    <t>Dap dap</t>
  </si>
  <si>
    <t>Ibabang Ilasan</t>
  </si>
  <si>
    <t>Silangan Katigan</t>
  </si>
  <si>
    <t>Malupak</t>
  </si>
  <si>
    <t>Rizaliana</t>
  </si>
  <si>
    <t>Sta. Catalina</t>
  </si>
  <si>
    <t>Alupaye</t>
  </si>
  <si>
    <t>Brgy. Buenavista East, Candelaria</t>
  </si>
  <si>
    <t>Sta. Catalina Norte</t>
  </si>
  <si>
    <t>Brgy. Kinatihan I, Candelaria</t>
  </si>
  <si>
    <t>Brgy. Masin Norte, Candelaria</t>
  </si>
  <si>
    <t>J.C. Wagan Ave. Poblacion</t>
  </si>
  <si>
    <t>Mabini St.</t>
  </si>
  <si>
    <t>Ilaya</t>
  </si>
  <si>
    <t>Brgy 09</t>
  </si>
  <si>
    <t>Canuyep</t>
  </si>
  <si>
    <t>Brgy. Inabuan, San Francisco</t>
  </si>
  <si>
    <t>Casay</t>
  </si>
  <si>
    <t>Brgy. Arbismen, Guinayangan</t>
  </si>
  <si>
    <t>Lalaguna</t>
  </si>
  <si>
    <t>Buenvista</t>
  </si>
  <si>
    <t>Mansilay</t>
  </si>
  <si>
    <t>Bukal</t>
  </si>
  <si>
    <t>Brgy. Cabacao, Abra de Ilog</t>
  </si>
  <si>
    <t>Brgy. Balao, Abra de Ilog</t>
  </si>
  <si>
    <t>Armado</t>
  </si>
  <si>
    <t>Brgy. Tangkalan, Mamburao</t>
  </si>
  <si>
    <t>Brgy. Tayamaan, Mamburao</t>
  </si>
  <si>
    <t>Brgy. 2, Paluan</t>
  </si>
  <si>
    <t>Corong-Corong</t>
  </si>
  <si>
    <t>Sandoval</t>
  </si>
  <si>
    <t>Mauringen</t>
  </si>
  <si>
    <t>San Jose de Oro</t>
  </si>
  <si>
    <t>Inagawan</t>
  </si>
  <si>
    <t>Buena Suerte</t>
  </si>
  <si>
    <t>Sua</t>
  </si>
  <si>
    <t>Buenas Aires</t>
  </si>
  <si>
    <t>Buyo</t>
  </si>
  <si>
    <t>Buenasuerte</t>
  </si>
  <si>
    <t>Tinigban</t>
  </si>
  <si>
    <t>Luy-A</t>
  </si>
  <si>
    <t>Bagong Bario</t>
  </si>
  <si>
    <t>Canjoday</t>
  </si>
  <si>
    <t>Gangao</t>
  </si>
  <si>
    <t>Can-Omoy</t>
  </si>
  <si>
    <t>Lantangan</t>
  </si>
  <si>
    <t xml:space="preserve">Cabitan </t>
  </si>
  <si>
    <t>Cagay</t>
  </si>
  <si>
    <t>Asid</t>
  </si>
  <si>
    <t>Capaculan</t>
  </si>
  <si>
    <t>Narangasan</t>
  </si>
  <si>
    <t>Cayabon</t>
  </si>
  <si>
    <t>Umabay</t>
  </si>
  <si>
    <t>Sagawsawan</t>
  </si>
  <si>
    <t>Domorog</t>
  </si>
  <si>
    <t>Curvada</t>
  </si>
  <si>
    <t>Balantay</t>
  </si>
  <si>
    <t>Taverna</t>
  </si>
  <si>
    <t xml:space="preserve">Libertad, Antique </t>
  </si>
  <si>
    <t>Buyuan, Tigbauan, Iloilo</t>
  </si>
  <si>
    <t xml:space="preserve">Brgy. Banbanan, Miag ao, Iloilo </t>
  </si>
  <si>
    <t>Brgy. #6 Poblacion, Igbaras, Iloilo</t>
  </si>
  <si>
    <t>Pobacion, New  Lucena</t>
  </si>
  <si>
    <t>Brgy. Coline, Alimodian, Iloilo</t>
  </si>
  <si>
    <t>Brgy. Luyog, Maasin, Iloilo</t>
  </si>
  <si>
    <t xml:space="preserve">Brgy. Matangharon, Dingle, Iloilo </t>
  </si>
  <si>
    <t>Poblacion, batad, Iloilo</t>
  </si>
  <si>
    <t>Brgy. Agnaga,  Concepcion, Iloilo</t>
  </si>
  <si>
    <t>Brgy. Padios, Sara, Iloilo</t>
  </si>
  <si>
    <t>Malayo Norte, Cortes, Bohol</t>
  </si>
  <si>
    <t>Purok Bical, Mandawa, Bien Unido, Bohol</t>
  </si>
  <si>
    <t>Balili, Jagna, Bohol</t>
  </si>
  <si>
    <t>Aguipo, Mabini, Bohol</t>
  </si>
  <si>
    <t>Cagnocot, Villaba, Leyte</t>
  </si>
  <si>
    <t>Brgy. Victory, Caibiran Biliran</t>
  </si>
  <si>
    <t>Brgy. Tucdao, Kawayan</t>
  </si>
  <si>
    <t>Brgy. Tabunok, Isabel</t>
  </si>
  <si>
    <t>Canmole Poblacion, Merida</t>
  </si>
  <si>
    <t>Brgy. San Miguel, Palompon, Leyte</t>
  </si>
  <si>
    <t>Brgy. Tugas, Bato, Leyte</t>
  </si>
  <si>
    <t>Brgy. Tabok, Hindang, Leyte</t>
  </si>
  <si>
    <t>Brgy. Esperanza, Inopacan</t>
  </si>
  <si>
    <t>Brgy. Union, Mahaplag, Leyte</t>
  </si>
  <si>
    <t>Brgy. Campin, Mahaplag, Leyte</t>
  </si>
  <si>
    <t>Brgy. Pajo, Tarangnan Samar</t>
  </si>
  <si>
    <t>Brgy. Sogod, Tarangnan, Samar</t>
  </si>
  <si>
    <t>LGU-Hinabangan</t>
  </si>
  <si>
    <t>Upper Pangi, Ipil</t>
  </si>
  <si>
    <t>Lower Tungawan, Tungawan</t>
  </si>
  <si>
    <t>Tupilac, Roseller T. Lim</t>
  </si>
  <si>
    <t xml:space="preserve"> Surabay, Roseller T. Lim</t>
  </si>
  <si>
    <t>Sto. Nino, Sominot</t>
  </si>
  <si>
    <t>Libertad, Sominot</t>
  </si>
  <si>
    <t>Rebokon, Dumalinao</t>
  </si>
  <si>
    <t>Sumadat, Dumalinao</t>
  </si>
  <si>
    <t>Sikatuna, Guipos</t>
  </si>
  <si>
    <t>Poblacion, Guipos</t>
  </si>
  <si>
    <t>Poblacion, Kumalarang</t>
  </si>
  <si>
    <t>Diplo, Kumalarang</t>
  </si>
  <si>
    <t>Poblacion, Lake Wood</t>
  </si>
  <si>
    <t>Dao-an, San Miguel</t>
  </si>
  <si>
    <t>Poblacion, San Pablo</t>
  </si>
  <si>
    <t>Limas, Tigbao</t>
  </si>
  <si>
    <t>Poblacion, Damulog</t>
  </si>
  <si>
    <t>Bugwak, Dangcagan</t>
  </si>
  <si>
    <t>Romagook, Kibawe</t>
  </si>
  <si>
    <t>West Poblacion, Baloi</t>
  </si>
  <si>
    <t>Basagad, Balo-i</t>
  </si>
  <si>
    <t>Sto. Niño, Tubod</t>
  </si>
  <si>
    <t>Matampay, Munai</t>
  </si>
  <si>
    <t>Sapad, Sapad</t>
  </si>
  <si>
    <t>Mabugnao, Sapad</t>
  </si>
  <si>
    <t>Maguindanao, Sultan Naga Dimaporo</t>
  </si>
  <si>
    <t>Pandanan, Sultan Naga Dimaporo</t>
  </si>
  <si>
    <t>Palayan, Aloran</t>
  </si>
  <si>
    <t>Zamora, Aloran</t>
  </si>
  <si>
    <t>Langub, Calamba</t>
  </si>
  <si>
    <t>Corrales, Jimenez</t>
  </si>
  <si>
    <t>Southern Poblacion, Plaridel</t>
  </si>
  <si>
    <t>Garang, Tangub City</t>
  </si>
  <si>
    <t>Sta. Cruz, Tangub City</t>
  </si>
  <si>
    <t>Centro Napu, Tudela</t>
  </si>
  <si>
    <t>Masao, Dapnan, Baganga, Davao Oriental</t>
  </si>
  <si>
    <t>Baclinan, Cauwayanan, Boston, Davao Oriental</t>
  </si>
  <si>
    <t>Carmen, Boston, Davao Oriental</t>
  </si>
  <si>
    <t>San Antonio- San Luis, Caraga, Davao Oriental</t>
  </si>
  <si>
    <t>San Luis, Caraga, Davao Oriental</t>
  </si>
  <si>
    <t>Purok 1, Kipalili, San Isidro, Davao del Norte</t>
  </si>
  <si>
    <t>NIA Compound, Purok 1, Buclad, Asuncion, Davao del Norte</t>
  </si>
  <si>
    <t>Purok 7, Daya, Magatos, Asuncion, Davao del Norte</t>
  </si>
  <si>
    <t>Pag-asa, Camoning, Asuncion, Davao del Norte</t>
  </si>
  <si>
    <t>Purok 6, Gabuyan, Kapalong, Davao del Norte</t>
  </si>
  <si>
    <t>Pagkakaisa, Pagsabangan, Tagum City, Davao del Norte</t>
  </si>
  <si>
    <t>Bagong Silang, Pagsabangan, Tagum City, Davao del Norte</t>
  </si>
  <si>
    <t>Purok 1, Dagohoy,  Talaingod, Davao del Norte</t>
  </si>
  <si>
    <t>Purok 13, San Vicente, Santo Tomas, Davao del Norte</t>
  </si>
  <si>
    <t>Santan Street, Public Market, Santo Tomas, Davao del Norte</t>
  </si>
  <si>
    <t>Purok 1, Southern, Panabo City, Davao del Norte</t>
  </si>
  <si>
    <t>Mongo, Nanyo, Panabo City, Davao del Norte</t>
  </si>
  <si>
    <t>Purok 6, Southern Davao, Panabo City, Davao del Norte</t>
  </si>
  <si>
    <t>Purok 2, Aumbay, IGACOS, Davao del Norte</t>
  </si>
  <si>
    <t>Purok 6, Poblacion, Columbio, Sultan Kudarat</t>
  </si>
  <si>
    <t xml:space="preserve">Sitio Lukiki, Malatab, Antipas, North Cotabato </t>
  </si>
  <si>
    <t xml:space="preserve">Malire, Antipas, North Cotabato </t>
  </si>
  <si>
    <t xml:space="preserve">Kiyaab, Antipas, North Cotabato </t>
  </si>
  <si>
    <t xml:space="preserve">Luhong, Antipas, North Cotabato </t>
  </si>
  <si>
    <t xml:space="preserve">Badiangon, Arakan, North Cotabato </t>
  </si>
  <si>
    <t xml:space="preserve">Bo. 1, Malibatuan, Arakan, North Cotabato </t>
  </si>
  <si>
    <t xml:space="preserve">Naje, Arakan, North Cotabato </t>
  </si>
  <si>
    <t>Poblacion, Las Nieves</t>
  </si>
  <si>
    <t>Pinana-an, Las Nieves</t>
  </si>
  <si>
    <t>Jaliobong, Kitcharao</t>
  </si>
  <si>
    <t>Canaway, Kitcharao</t>
  </si>
  <si>
    <t>Matabao, Buenavista</t>
  </si>
  <si>
    <t>Villa Paz, La Paz</t>
  </si>
  <si>
    <t>Poblacion, La Paz</t>
  </si>
  <si>
    <t>Wasian, Rosario</t>
  </si>
  <si>
    <t>Poblacion, Rosario</t>
  </si>
  <si>
    <t>Panaosawon, Bayabas</t>
  </si>
  <si>
    <t>Panikian, Carrascal</t>
  </si>
  <si>
    <t>Bitaugan West, Cagwait</t>
  </si>
  <si>
    <t>Poblacion, Cagwait</t>
  </si>
  <si>
    <t>Mabahin, Cortes</t>
  </si>
  <si>
    <t>Poblacion, Cortes</t>
  </si>
  <si>
    <t>Bunga, Lanuza</t>
  </si>
  <si>
    <t>Agsam, Lanuza</t>
  </si>
  <si>
    <t>Bocawe, Lanuza</t>
  </si>
  <si>
    <t>Payasan, Lianga</t>
  </si>
  <si>
    <t>Poblacion, Marihatag</t>
  </si>
  <si>
    <t>Campbagang, Barobo</t>
  </si>
  <si>
    <t>Bigaan, Hinatuan</t>
  </si>
  <si>
    <t>Tidman, Hinatuan</t>
  </si>
  <si>
    <t>San Roque, Lingig</t>
  </si>
  <si>
    <t>Poblacion, Lingig</t>
  </si>
  <si>
    <t>Soriano, Tagbina</t>
  </si>
  <si>
    <t>Ugoban, Tagbina</t>
  </si>
  <si>
    <t>Enterprise Development and Sustainability Support for Rice Mechanization Program</t>
  </si>
  <si>
    <t>List of FCA Recipients Assisted on the Preparation of Operational Plan</t>
  </si>
  <si>
    <t>SOUTHERN LEYTE</t>
  </si>
  <si>
    <t>Bontoc</t>
  </si>
  <si>
    <t>CASAMATA IRRIGATORS' ASSOCIATION, INCORPORATED</t>
  </si>
  <si>
    <t>ESPERANZA-BONTOC FARMERS IRRIGATORS' ASSOCIATION, INC.</t>
  </si>
  <si>
    <t xml:space="preserve">Brgy. Talisay, Bontoc, Southern Leyte. </t>
  </si>
  <si>
    <t>Brgy. Esperanza Bontoc, Southern Leyte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</si>
</sst>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"/>
  </numFmts>
  <fonts count="22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4"/>
      <color rgb="FF000000"/>
      <name val="Cambria"/>
      <family val="1"/>
    </font>
    <font>
      <b/>
      <sz val="12"/>
      <color theme="1"/>
      <name val="Cambria"/>
      <family val="1"/>
    </font>
    <font>
      <sz val="11"/>
      <color rgb="FF000000"/>
      <name val="Arial"/>
      <family val="2"/>
    </font>
    <font>
      <b/>
      <sz val="12"/>
      <color rgb="FF000000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sz val="12"/>
      <color rgb="FF000000"/>
      <name val="Cambria"/>
      <family val="1"/>
    </font>
    <font>
      <b/>
      <sz val="14"/>
      <color theme="1"/>
      <name val="Cambria"/>
      <family val="1"/>
    </font>
    <font>
      <sz val="11"/>
      <name val="Arial"/>
      <family val="2"/>
    </font>
    <font>
      <sz val="14"/>
      <color theme="1"/>
      <name val="Cambria"/>
      <family val="1"/>
    </font>
    <font>
      <sz val="12"/>
      <color theme="1"/>
      <name val="Cambria"/>
      <family val="1"/>
    </font>
    <font>
      <b/>
      <sz val="14"/>
      <color rgb="FFFFFF00"/>
      <name val="Cambria"/>
      <family val="1"/>
    </font>
    <font>
      <sz val="11"/>
      <color theme="1"/>
      <name val="Arial"/>
      <family val="2"/>
    </font>
    <font>
      <sz val="14"/>
      <name val="Cambria"/>
      <family val="1"/>
    </font>
    <font>
      <b/>
      <sz val="14"/>
      <name val="Cambria"/>
      <family val="1"/>
    </font>
    <font>
      <sz val="10"/>
      <color indexed="8"/>
      <name val="Helvetica Neue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i/>
      <sz val="12"/>
      <color theme="1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938953"/>
        <bgColor rgb="FF938953"/>
      </patternFill>
    </fill>
    <fill>
      <patternFill patternType="solid">
        <fgColor rgb="FF92CDDC"/>
        <bgColor rgb="FF92CDDC"/>
      </patternFill>
    </fill>
    <fill>
      <patternFill patternType="solid">
        <fgColor rgb="FFFDE9D9"/>
        <bgColor rgb="FFFDE9D9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FFFFFF"/>
        <bgColor rgb="FFFFFFFF"/>
      </patternFill>
    </fill>
    <fill>
      <patternFill patternType="solid">
        <fgColor rgb="FFF2DBDB"/>
        <bgColor rgb="FFF2DBDB"/>
      </patternFill>
    </fill>
    <fill>
      <patternFill patternType="solid">
        <fgColor rgb="FFC2D69B"/>
        <bgColor rgb="FFC2D69B"/>
      </patternFill>
    </fill>
    <fill>
      <patternFill patternType="solid">
        <fgColor rgb="FFB6DDE8"/>
        <bgColor rgb="FFB6DDE8"/>
      </patternFill>
    </fill>
    <fill>
      <patternFill patternType="solid">
        <fgColor rgb="FFBFBFBF"/>
        <bgColor rgb="FFBFBFBF"/>
      </patternFill>
    </fill>
    <fill>
      <patternFill patternType="solid">
        <fgColor rgb="FFD4CFB4"/>
        <bgColor rgb="FFD4CFB4"/>
      </patternFill>
    </fill>
    <fill>
      <patternFill patternType="solid">
        <fgColor rgb="FFB8CCE4"/>
        <bgColor rgb="FFB8CCE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249977111117893"/>
        <bgColor rgb="FFD4CFB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9" tint="0.59999389629810485"/>
        <bgColor rgb="FFFBD4B4"/>
      </patternFill>
    </fill>
    <fill>
      <patternFill patternType="solid">
        <fgColor theme="8" tint="0.59999389629810485"/>
        <bgColor rgb="FFB6DDE8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1" fillId="0" borderId="7"/>
    <xf numFmtId="0" fontId="18" fillId="0" borderId="7" applyNumberFormat="0" applyFill="0" applyBorder="0" applyProtection="0">
      <alignment vertical="top" wrapText="1"/>
    </xf>
    <xf numFmtId="0" fontId="15" fillId="0" borderId="7"/>
    <xf numFmtId="0" fontId="15" fillId="0" borderId="7"/>
  </cellStyleXfs>
  <cellXfs count="226">
    <xf numFmtId="0" fontId="0" fillId="0" borderId="0" xfId="0" applyFont="1" applyAlignment="1"/>
    <xf numFmtId="0" fontId="2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165" fontId="7" fillId="0" borderId="0" xfId="0" applyNumberFormat="1" applyFont="1"/>
    <xf numFmtId="0" fontId="7" fillId="0" borderId="0" xfId="0" applyFont="1"/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166" fontId="7" fillId="4" borderId="7" xfId="0" applyNumberFormat="1" applyFont="1" applyFill="1" applyBorder="1"/>
    <xf numFmtId="166" fontId="2" fillId="4" borderId="7" xfId="0" applyNumberFormat="1" applyFont="1" applyFill="1" applyBorder="1"/>
    <xf numFmtId="165" fontId="3" fillId="2" borderId="1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165" fontId="10" fillId="5" borderId="1" xfId="0" applyNumberFormat="1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left" vertical="center" wrapText="1"/>
    </xf>
    <xf numFmtId="165" fontId="10" fillId="6" borderId="1" xfId="0" applyNumberFormat="1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 wrapText="1"/>
    </xf>
    <xf numFmtId="165" fontId="10" fillId="7" borderId="1" xfId="0" applyNumberFormat="1" applyFont="1" applyFill="1" applyBorder="1" applyAlignment="1">
      <alignment horizontal="right" vertical="center" wrapText="1"/>
    </xf>
    <xf numFmtId="0" fontId="10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 wrapText="1"/>
    </xf>
    <xf numFmtId="165" fontId="10" fillId="8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0" fontId="10" fillId="6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165" fontId="12" fillId="4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0" fillId="9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 wrapText="1"/>
    </xf>
    <xf numFmtId="165" fontId="10" fillId="9" borderId="1" xfId="0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wrapText="1"/>
    </xf>
    <xf numFmtId="0" fontId="10" fillId="10" borderId="1" xfId="0" applyFont="1" applyFill="1" applyBorder="1" applyAlignment="1">
      <alignment vertical="center"/>
    </xf>
    <xf numFmtId="0" fontId="12" fillId="10" borderId="1" xfId="0" applyFont="1" applyFill="1" applyBorder="1" applyAlignment="1">
      <alignment vertical="center" wrapText="1"/>
    </xf>
    <xf numFmtId="165" fontId="12" fillId="1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0" fontId="13" fillId="0" borderId="0" xfId="0" applyFont="1"/>
    <xf numFmtId="0" fontId="12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7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 wrapText="1"/>
    </xf>
    <xf numFmtId="165" fontId="12" fillId="7" borderId="1" xfId="0" applyNumberFormat="1" applyFont="1" applyFill="1" applyBorder="1" applyAlignment="1">
      <alignment horizontal="right" vertical="center" wrapText="1"/>
    </xf>
    <xf numFmtId="49" fontId="10" fillId="5" borderId="1" xfId="0" applyNumberFormat="1" applyFont="1" applyFill="1" applyBorder="1" applyAlignment="1">
      <alignment horizontal="left" vertical="center"/>
    </xf>
    <xf numFmtId="49" fontId="10" fillId="6" borderId="1" xfId="0" applyNumberFormat="1" applyFont="1" applyFill="1" applyBorder="1" applyAlignment="1">
      <alignment horizontal="left" vertical="center"/>
    </xf>
    <xf numFmtId="49" fontId="10" fillId="7" borderId="1" xfId="0" applyNumberFormat="1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49" fontId="10" fillId="8" borderId="1" xfId="0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49" fontId="12" fillId="4" borderId="1" xfId="0" applyNumberFormat="1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vertical="center" wrapText="1"/>
    </xf>
    <xf numFmtId="49" fontId="10" fillId="8" borderId="1" xfId="0" applyNumberFormat="1" applyFont="1" applyFill="1" applyBorder="1" applyAlignment="1">
      <alignment vertical="center" wrapText="1"/>
    </xf>
    <xf numFmtId="49" fontId="10" fillId="5" borderId="1" xfId="0" applyNumberFormat="1" applyFont="1" applyFill="1" applyBorder="1" applyAlignment="1">
      <alignment vertical="center"/>
    </xf>
    <xf numFmtId="49" fontId="10" fillId="6" borderId="1" xfId="0" applyNumberFormat="1" applyFont="1" applyFill="1" applyBorder="1" applyAlignment="1">
      <alignment vertical="center"/>
    </xf>
    <xf numFmtId="49" fontId="10" fillId="7" borderId="1" xfId="0" applyNumberFormat="1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center" vertical="center" wrapText="1"/>
    </xf>
    <xf numFmtId="49" fontId="12" fillId="1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12" fillId="1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/>
    </xf>
    <xf numFmtId="49" fontId="12" fillId="10" borderId="1" xfId="0" applyNumberFormat="1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vertical="center"/>
    </xf>
    <xf numFmtId="0" fontId="10" fillId="11" borderId="1" xfId="0" applyFont="1" applyFill="1" applyBorder="1" applyAlignment="1">
      <alignment vertical="center" wrapText="1"/>
    </xf>
    <xf numFmtId="164" fontId="10" fillId="5" borderId="1" xfId="0" applyNumberFormat="1" applyFont="1" applyFill="1" applyBorder="1" applyAlignment="1">
      <alignment vertical="center"/>
    </xf>
    <xf numFmtId="164" fontId="10" fillId="5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65" fontId="12" fillId="0" borderId="0" xfId="0" applyNumberFormat="1" applyFont="1" applyAlignment="1">
      <alignment horizontal="right" vertical="center" wrapText="1"/>
    </xf>
    <xf numFmtId="166" fontId="10" fillId="2" borderId="1" xfId="0" applyNumberFormat="1" applyFont="1" applyFill="1" applyBorder="1" applyAlignment="1">
      <alignment horizontal="left" vertical="center" wrapText="1"/>
    </xf>
    <xf numFmtId="166" fontId="10" fillId="12" borderId="1" xfId="0" applyNumberFormat="1" applyFont="1" applyFill="1" applyBorder="1" applyAlignment="1">
      <alignment horizontal="left" vertical="center"/>
    </xf>
    <xf numFmtId="166" fontId="10" fillId="12" borderId="1" xfId="0" applyNumberFormat="1" applyFont="1" applyFill="1" applyBorder="1" applyAlignment="1">
      <alignment horizontal="left" vertical="center" wrapText="1"/>
    </xf>
    <xf numFmtId="166" fontId="10" fillId="13" borderId="1" xfId="0" applyNumberFormat="1" applyFont="1" applyFill="1" applyBorder="1" applyAlignment="1">
      <alignment horizontal="left" vertical="center"/>
    </xf>
    <xf numFmtId="166" fontId="10" fillId="13" borderId="1" xfId="0" applyNumberFormat="1" applyFont="1" applyFill="1" applyBorder="1" applyAlignment="1">
      <alignment horizontal="left" vertical="center" wrapText="1"/>
    </xf>
    <xf numFmtId="166" fontId="10" fillId="9" borderId="1" xfId="0" applyNumberFormat="1" applyFont="1" applyFill="1" applyBorder="1" applyAlignment="1">
      <alignment horizontal="left" vertical="center"/>
    </xf>
    <xf numFmtId="166" fontId="10" fillId="9" borderId="1" xfId="0" applyNumberFormat="1" applyFont="1" applyFill="1" applyBorder="1" applyAlignment="1">
      <alignment horizontal="left" vertical="center" wrapText="1"/>
    </xf>
    <xf numFmtId="166" fontId="10" fillId="8" borderId="1" xfId="0" applyNumberFormat="1" applyFont="1" applyFill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left" vertical="center" wrapText="1"/>
    </xf>
    <xf numFmtId="166" fontId="12" fillId="8" borderId="1" xfId="0" applyNumberFormat="1" applyFont="1" applyFill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left" vertical="center" wrapText="1"/>
    </xf>
    <xf numFmtId="166" fontId="10" fillId="12" borderId="1" xfId="0" applyNumberFormat="1" applyFont="1" applyFill="1" applyBorder="1" applyAlignment="1">
      <alignment vertical="center"/>
    </xf>
    <xf numFmtId="166" fontId="10" fillId="13" borderId="1" xfId="0" applyNumberFormat="1" applyFont="1" applyFill="1" applyBorder="1" applyAlignment="1">
      <alignment vertical="center"/>
    </xf>
    <xf numFmtId="166" fontId="10" fillId="9" borderId="1" xfId="0" applyNumberFormat="1" applyFont="1" applyFill="1" applyBorder="1" applyAlignment="1">
      <alignment vertical="center"/>
    </xf>
    <xf numFmtId="166" fontId="10" fillId="8" borderId="1" xfId="0" applyNumberFormat="1" applyFont="1" applyFill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166" fontId="12" fillId="0" borderId="1" xfId="0" applyNumberFormat="1" applyFont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right" vertical="center"/>
    </xf>
    <xf numFmtId="166" fontId="10" fillId="4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horizontal="left" vertical="center" wrapText="1"/>
    </xf>
    <xf numFmtId="166" fontId="12" fillId="4" borderId="1" xfId="0" applyNumberFormat="1" applyFont="1" applyFill="1" applyBorder="1" applyAlignment="1">
      <alignment horizontal="left" vertical="center" wrapText="1"/>
    </xf>
    <xf numFmtId="166" fontId="12" fillId="12" borderId="1" xfId="0" applyNumberFormat="1" applyFont="1" applyFill="1" applyBorder="1" applyAlignment="1">
      <alignment horizontal="left" vertical="center" wrapText="1"/>
    </xf>
    <xf numFmtId="166" fontId="12" fillId="13" borderId="1" xfId="0" applyNumberFormat="1" applyFont="1" applyFill="1" applyBorder="1" applyAlignment="1">
      <alignment horizontal="left" vertical="center" wrapText="1"/>
    </xf>
    <xf numFmtId="166" fontId="12" fillId="9" borderId="1" xfId="0" applyNumberFormat="1" applyFont="1" applyFill="1" applyBorder="1" applyAlignment="1">
      <alignment horizontal="left" vertical="center" wrapText="1"/>
    </xf>
    <xf numFmtId="166" fontId="10" fillId="14" borderId="1" xfId="0" applyNumberFormat="1" applyFont="1" applyFill="1" applyBorder="1" applyAlignment="1">
      <alignment horizontal="center" vertical="center"/>
    </xf>
    <xf numFmtId="166" fontId="10" fillId="14" borderId="1" xfId="0" applyNumberFormat="1" applyFont="1" applyFill="1" applyBorder="1" applyAlignment="1">
      <alignment horizontal="left" vertical="center" wrapText="1"/>
    </xf>
    <xf numFmtId="166" fontId="12" fillId="14" borderId="1" xfId="0" applyNumberFormat="1" applyFont="1" applyFill="1" applyBorder="1" applyAlignment="1">
      <alignment horizontal="left" vertical="center" wrapText="1"/>
    </xf>
    <xf numFmtId="166" fontId="10" fillId="4" borderId="1" xfId="0" applyNumberFormat="1" applyFont="1" applyFill="1" applyBorder="1" applyAlignment="1">
      <alignment horizontal="center" vertical="center"/>
    </xf>
    <xf numFmtId="166" fontId="12" fillId="10" borderId="1" xfId="0" applyNumberFormat="1" applyFont="1" applyFill="1" applyBorder="1" applyAlignment="1">
      <alignment horizontal="left" vertical="top" wrapText="1"/>
    </xf>
    <xf numFmtId="166" fontId="12" fillId="0" borderId="1" xfId="0" applyNumberFormat="1" applyFont="1" applyBorder="1" applyAlignment="1">
      <alignment horizontal="left" vertical="top" wrapText="1"/>
    </xf>
    <xf numFmtId="166" fontId="10" fillId="15" borderId="1" xfId="0" applyNumberFormat="1" applyFont="1" applyFill="1" applyBorder="1" applyAlignment="1">
      <alignment vertical="center"/>
    </xf>
    <xf numFmtId="166" fontId="10" fillId="15" borderId="1" xfId="0" applyNumberFormat="1" applyFont="1" applyFill="1" applyBorder="1" applyAlignment="1">
      <alignment horizontal="left" vertical="center" wrapText="1"/>
    </xf>
    <xf numFmtId="166" fontId="10" fillId="4" borderId="1" xfId="0" applyNumberFormat="1" applyFont="1" applyFill="1" applyBorder="1" applyAlignment="1">
      <alignment horizontal="right" vertical="center"/>
    </xf>
    <xf numFmtId="166" fontId="3" fillId="8" borderId="1" xfId="0" applyNumberFormat="1" applyFont="1" applyFill="1" applyBorder="1"/>
    <xf numFmtId="166" fontId="3" fillId="0" borderId="1" xfId="0" applyNumberFormat="1" applyFont="1" applyBorder="1"/>
    <xf numFmtId="0" fontId="12" fillId="0" borderId="1" xfId="0" applyFont="1" applyBorder="1" applyAlignment="1">
      <alignment horizontal="right" vertical="center" wrapText="1"/>
    </xf>
    <xf numFmtId="166" fontId="3" fillId="10" borderId="1" xfId="0" applyNumberFormat="1" applyFont="1" applyFill="1" applyBorder="1"/>
    <xf numFmtId="0" fontId="12" fillId="10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right" vertical="center" wrapText="1"/>
    </xf>
    <xf numFmtId="166" fontId="10" fillId="6" borderId="1" xfId="0" applyNumberFormat="1" applyFont="1" applyFill="1" applyBorder="1" applyAlignment="1">
      <alignment vertical="center"/>
    </xf>
    <xf numFmtId="166" fontId="10" fillId="6" borderId="1" xfId="0" applyNumberFormat="1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right" vertical="center" wrapText="1"/>
    </xf>
    <xf numFmtId="166" fontId="3" fillId="12" borderId="1" xfId="0" applyNumberFormat="1" applyFont="1" applyFill="1" applyBorder="1" applyAlignment="1">
      <alignment vertical="center"/>
    </xf>
    <xf numFmtId="166" fontId="3" fillId="13" borderId="1" xfId="0" applyNumberFormat="1" applyFont="1" applyFill="1" applyBorder="1" applyAlignment="1">
      <alignment vertical="center"/>
    </xf>
    <xf numFmtId="166" fontId="3" fillId="9" borderId="1" xfId="0" applyNumberFormat="1" applyFont="1" applyFill="1" applyBorder="1" applyAlignment="1">
      <alignment vertical="center"/>
    </xf>
    <xf numFmtId="166" fontId="3" fillId="8" borderId="1" xfId="0" applyNumberFormat="1" applyFont="1" applyFill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vertical="center" wrapText="1"/>
    </xf>
    <xf numFmtId="166" fontId="10" fillId="8" borderId="1" xfId="0" applyNumberFormat="1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right" vertical="center" wrapText="1"/>
    </xf>
    <xf numFmtId="166" fontId="10" fillId="0" borderId="1" xfId="0" applyNumberFormat="1" applyFont="1" applyBorder="1" applyAlignment="1">
      <alignment horizontal="left" vertical="center"/>
    </xf>
    <xf numFmtId="166" fontId="10" fillId="0" borderId="1" xfId="0" applyNumberFormat="1" applyFont="1" applyBorder="1" applyAlignment="1">
      <alignment horizontal="left" vertical="center" wrapText="1"/>
    </xf>
    <xf numFmtId="166" fontId="10" fillId="4" borderId="1" xfId="0" applyNumberFormat="1" applyFont="1" applyFill="1" applyBorder="1" applyAlignment="1">
      <alignment horizontal="left" vertical="center" wrapText="1"/>
    </xf>
    <xf numFmtId="166" fontId="10" fillId="12" borderId="1" xfId="0" applyNumberFormat="1" applyFont="1" applyFill="1" applyBorder="1" applyAlignment="1">
      <alignment vertical="top"/>
    </xf>
    <xf numFmtId="166" fontId="10" fillId="16" borderId="1" xfId="0" applyNumberFormat="1" applyFont="1" applyFill="1" applyBorder="1" applyAlignment="1">
      <alignment vertical="top"/>
    </xf>
    <xf numFmtId="166" fontId="12" fillId="16" borderId="1" xfId="0" applyNumberFormat="1" applyFont="1" applyFill="1" applyBorder="1" applyAlignment="1">
      <alignment horizontal="left" vertical="center" wrapText="1"/>
    </xf>
    <xf numFmtId="166" fontId="10" fillId="16" borderId="1" xfId="0" applyNumberFormat="1" applyFont="1" applyFill="1" applyBorder="1" applyAlignment="1">
      <alignment horizontal="left" vertical="center" wrapText="1"/>
    </xf>
    <xf numFmtId="166" fontId="10" fillId="9" borderId="1" xfId="0" applyNumberFormat="1" applyFont="1" applyFill="1" applyBorder="1" applyAlignment="1">
      <alignment vertical="top"/>
    </xf>
    <xf numFmtId="166" fontId="10" fillId="8" borderId="1" xfId="0" applyNumberFormat="1" applyFont="1" applyFill="1" applyBorder="1"/>
    <xf numFmtId="166" fontId="10" fillId="4" borderId="1" xfId="0" applyNumberFormat="1" applyFont="1" applyFill="1" applyBorder="1"/>
    <xf numFmtId="166" fontId="14" fillId="0" borderId="1" xfId="0" applyNumberFormat="1" applyFont="1" applyBorder="1" applyAlignment="1">
      <alignment vertical="center"/>
    </xf>
    <xf numFmtId="166" fontId="10" fillId="0" borderId="1" xfId="0" applyNumberFormat="1" applyFont="1" applyBorder="1"/>
    <xf numFmtId="166" fontId="12" fillId="4" borderId="1" xfId="0" applyNumberFormat="1" applyFont="1" applyFill="1" applyBorder="1" applyAlignment="1">
      <alignment vertical="center" wrapText="1"/>
    </xf>
    <xf numFmtId="166" fontId="10" fillId="13" borderId="1" xfId="0" applyNumberFormat="1" applyFont="1" applyFill="1" applyBorder="1" applyAlignment="1">
      <alignment vertical="top"/>
    </xf>
    <xf numFmtId="0" fontId="0" fillId="0" borderId="0" xfId="0" applyFont="1" applyAlignment="1"/>
    <xf numFmtId="0" fontId="10" fillId="17" borderId="1" xfId="0" applyFont="1" applyFill="1" applyBorder="1" applyAlignment="1">
      <alignment vertical="center" wrapText="1"/>
    </xf>
    <xf numFmtId="165" fontId="10" fillId="18" borderId="1" xfId="0" applyNumberFormat="1" applyFont="1" applyFill="1" applyBorder="1" applyAlignment="1">
      <alignment horizontal="right" vertical="center" wrapText="1"/>
    </xf>
    <xf numFmtId="166" fontId="12" fillId="8" borderId="1" xfId="0" applyNumberFormat="1" applyFont="1" applyFill="1" applyBorder="1" applyAlignment="1">
      <alignment horizontal="right" vertical="center" wrapText="1"/>
    </xf>
    <xf numFmtId="166" fontId="10" fillId="19" borderId="1" xfId="0" applyNumberFormat="1" applyFont="1" applyFill="1" applyBorder="1" applyAlignment="1">
      <alignment horizontal="left" vertical="center" wrapText="1"/>
    </xf>
    <xf numFmtId="0" fontId="7" fillId="20" borderId="0" xfId="0" applyFont="1" applyFill="1"/>
    <xf numFmtId="0" fontId="0" fillId="20" borderId="0" xfId="0" applyFont="1" applyFill="1" applyAlignment="1"/>
    <xf numFmtId="0" fontId="9" fillId="0" borderId="5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2" fillId="0" borderId="14" xfId="0" applyFont="1" applyBorder="1"/>
    <xf numFmtId="0" fontId="10" fillId="0" borderId="14" xfId="0" applyFont="1" applyBorder="1"/>
    <xf numFmtId="0" fontId="9" fillId="0" borderId="6" xfId="0" applyFont="1" applyFill="1" applyBorder="1" applyAlignment="1">
      <alignment horizontal="right"/>
    </xf>
    <xf numFmtId="0" fontId="12" fillId="0" borderId="14" xfId="1" applyFont="1" applyBorder="1" applyAlignment="1">
      <alignment horizontal="left" vertical="center" wrapText="1"/>
    </xf>
    <xf numFmtId="0" fontId="12" fillId="0" borderId="14" xfId="1" applyFont="1" applyFill="1" applyBorder="1" applyAlignment="1">
      <alignment horizontal="left" vertical="center" wrapText="1"/>
    </xf>
    <xf numFmtId="0" fontId="10" fillId="21" borderId="14" xfId="1" applyFont="1" applyFill="1" applyBorder="1" applyAlignment="1">
      <alignment horizontal="left" vertical="center" wrapText="1"/>
    </xf>
    <xf numFmtId="0" fontId="12" fillId="21" borderId="14" xfId="1" applyFont="1" applyFill="1" applyBorder="1" applyAlignment="1">
      <alignment horizontal="left" vertical="center" wrapText="1"/>
    </xf>
    <xf numFmtId="0" fontId="10" fillId="22" borderId="14" xfId="1" applyFont="1" applyFill="1" applyBorder="1" applyAlignment="1">
      <alignment horizontal="left" vertical="center" wrapText="1"/>
    </xf>
    <xf numFmtId="0" fontId="12" fillId="22" borderId="14" xfId="1" applyFont="1" applyFill="1" applyBorder="1" applyAlignment="1">
      <alignment horizontal="left" vertical="center" wrapText="1"/>
    </xf>
    <xf numFmtId="0" fontId="12" fillId="20" borderId="14" xfId="1" applyFont="1" applyFill="1" applyBorder="1" applyAlignment="1">
      <alignment horizontal="left" vertical="center" wrapText="1"/>
    </xf>
    <xf numFmtId="49" fontId="12" fillId="0" borderId="14" xfId="1" applyNumberFormat="1" applyFont="1" applyFill="1" applyBorder="1" applyAlignment="1">
      <alignment horizontal="left" vertical="center" wrapText="1"/>
    </xf>
    <xf numFmtId="49" fontId="12" fillId="22" borderId="14" xfId="1" applyNumberFormat="1" applyFont="1" applyFill="1" applyBorder="1" applyAlignment="1">
      <alignment horizontal="left" vertical="center" wrapText="1"/>
    </xf>
    <xf numFmtId="49" fontId="12" fillId="0" borderId="14" xfId="1" applyNumberFormat="1" applyFont="1" applyBorder="1" applyAlignment="1">
      <alignment horizontal="left" vertical="center" wrapText="1"/>
    </xf>
    <xf numFmtId="49" fontId="10" fillId="22" borderId="14" xfId="1" applyNumberFormat="1" applyFont="1" applyFill="1" applyBorder="1" applyAlignment="1">
      <alignment horizontal="left" vertical="center" wrapText="1"/>
    </xf>
    <xf numFmtId="166" fontId="16" fillId="0" borderId="14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right" vertical="center" wrapText="1"/>
    </xf>
    <xf numFmtId="166" fontId="17" fillId="23" borderId="14" xfId="0" applyNumberFormat="1" applyFont="1" applyFill="1" applyBorder="1" applyAlignment="1">
      <alignment horizontal="left" vertical="center" wrapText="1"/>
    </xf>
    <xf numFmtId="0" fontId="16" fillId="23" borderId="14" xfId="0" applyFont="1" applyFill="1" applyBorder="1" applyAlignment="1">
      <alignment horizontal="right" vertical="center" wrapText="1"/>
    </xf>
    <xf numFmtId="166" fontId="16" fillId="23" borderId="14" xfId="0" applyNumberFormat="1" applyFont="1" applyFill="1" applyBorder="1" applyAlignment="1">
      <alignment horizontal="left" vertical="center" wrapText="1"/>
    </xf>
    <xf numFmtId="166" fontId="12" fillId="0" borderId="14" xfId="0" applyNumberFormat="1" applyFont="1" applyFill="1" applyBorder="1" applyAlignment="1">
      <alignment horizontal="left" vertical="center" wrapText="1"/>
    </xf>
    <xf numFmtId="166" fontId="17" fillId="22" borderId="14" xfId="0" applyNumberFormat="1" applyFont="1" applyFill="1" applyBorder="1" applyAlignment="1">
      <alignment horizontal="left" vertical="center" wrapText="1"/>
    </xf>
    <xf numFmtId="166" fontId="17" fillId="24" borderId="14" xfId="0" applyNumberFormat="1" applyFont="1" applyFill="1" applyBorder="1" applyAlignment="1">
      <alignment horizontal="left" vertical="center" wrapText="1"/>
    </xf>
    <xf numFmtId="166" fontId="17" fillId="25" borderId="14" xfId="0" applyNumberFormat="1" applyFont="1" applyFill="1" applyBorder="1" applyAlignment="1">
      <alignment horizontal="left" vertical="center" wrapText="1"/>
    </xf>
    <xf numFmtId="0" fontId="16" fillId="25" borderId="14" xfId="0" applyFont="1" applyFill="1" applyBorder="1" applyAlignment="1">
      <alignment horizontal="righ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7" fillId="23" borderId="14" xfId="0" applyFont="1" applyFill="1" applyBorder="1" applyAlignment="1">
      <alignment horizontal="right" vertical="center" wrapText="1"/>
    </xf>
    <xf numFmtId="49" fontId="16" fillId="0" borderId="14" xfId="0" applyNumberFormat="1" applyFont="1" applyFill="1" applyBorder="1" applyAlignment="1">
      <alignment horizontal="right" vertical="center" wrapText="1"/>
    </xf>
    <xf numFmtId="166" fontId="16" fillId="0" borderId="14" xfId="2" applyNumberFormat="1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166" fontId="16" fillId="0" borderId="14" xfId="4" applyNumberFormat="1" applyFont="1" applyFill="1" applyBorder="1" applyAlignment="1">
      <alignment horizontal="left" vertical="center" wrapText="1"/>
    </xf>
    <xf numFmtId="0" fontId="0" fillId="0" borderId="0" xfId="0" applyFont="1" applyAlignment="1"/>
    <xf numFmtId="0" fontId="12" fillId="0" borderId="16" xfId="1" applyFont="1" applyFill="1" applyBorder="1" applyAlignment="1">
      <alignment horizontal="left" vertical="center" wrapText="1"/>
    </xf>
    <xf numFmtId="166" fontId="16" fillId="0" borderId="14" xfId="0" applyNumberFormat="1" applyFont="1" applyFill="1" applyBorder="1" applyAlignment="1">
      <alignment horizontal="left" vertical="top" wrapText="1"/>
    </xf>
    <xf numFmtId="166" fontId="16" fillId="0" borderId="14" xfId="0" applyNumberFormat="1" applyFont="1" applyFill="1" applyBorder="1" applyAlignment="1">
      <alignment vertical="center" wrapText="1"/>
    </xf>
    <xf numFmtId="0" fontId="10" fillId="0" borderId="0" xfId="0" applyFont="1"/>
    <xf numFmtId="0" fontId="19" fillId="0" borderId="0" xfId="0" applyFont="1" applyAlignment="1"/>
    <xf numFmtId="0" fontId="6" fillId="0" borderId="0" xfId="0" applyFont="1" applyAlignment="1"/>
    <xf numFmtId="166" fontId="17" fillId="26" borderId="14" xfId="0" applyNumberFormat="1" applyFont="1" applyFill="1" applyBorder="1" applyAlignment="1">
      <alignment vertical="center"/>
    </xf>
    <xf numFmtId="166" fontId="17" fillId="26" borderId="14" xfId="0" applyNumberFormat="1" applyFont="1" applyFill="1" applyBorder="1" applyAlignment="1">
      <alignment horizontal="left" vertical="center" wrapText="1"/>
    </xf>
    <xf numFmtId="166" fontId="17" fillId="25" borderId="14" xfId="0" applyNumberFormat="1" applyFont="1" applyFill="1" applyBorder="1" applyAlignment="1">
      <alignment horizontal="left" vertical="center"/>
    </xf>
    <xf numFmtId="166" fontId="17" fillId="23" borderId="14" xfId="0" applyNumberFormat="1" applyFont="1" applyFill="1" applyBorder="1" applyAlignment="1">
      <alignment vertical="center"/>
    </xf>
    <xf numFmtId="166" fontId="16" fillId="0" borderId="14" xfId="0" applyNumberFormat="1" applyFont="1" applyFill="1" applyBorder="1" applyAlignment="1">
      <alignment horizontal="left" vertical="center"/>
    </xf>
    <xf numFmtId="166" fontId="16" fillId="26" borderId="14" xfId="0" applyNumberFormat="1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/>
    <xf numFmtId="165" fontId="10" fillId="0" borderId="10" xfId="0" applyNumberFormat="1" applyFont="1" applyBorder="1" applyAlignment="1">
      <alignment horizontal="center" vertical="center"/>
    </xf>
    <xf numFmtId="0" fontId="11" fillId="0" borderId="5" xfId="0" applyFont="1" applyBorder="1"/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3" fillId="2" borderId="12" xfId="0" applyFont="1" applyFill="1" applyBorder="1" applyAlignment="1">
      <alignment horizontal="left" vertical="center" wrapText="1"/>
    </xf>
    <xf numFmtId="0" fontId="11" fillId="0" borderId="2" xfId="0" applyFont="1" applyBorder="1"/>
    <xf numFmtId="166" fontId="10" fillId="12" borderId="12" xfId="0" applyNumberFormat="1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6" fontId="10" fillId="2" borderId="12" xfId="0" applyNumberFormat="1" applyFont="1" applyFill="1" applyBorder="1" applyAlignment="1">
      <alignment horizontal="left" vertical="center" wrapText="1"/>
    </xf>
  </cellXfs>
  <cellStyles count="5">
    <cellStyle name="Normal" xfId="0" builtinId="0"/>
    <cellStyle name="Normal 11" xfId="2" xr:uid="{00000000-0005-0000-0000-000001000000}"/>
    <cellStyle name="Normal 13" xfId="4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T960"/>
  <sheetViews>
    <sheetView topLeftCell="A5" workbookViewId="0">
      <selection activeCell="D28" sqref="D28"/>
    </sheetView>
  </sheetViews>
  <sheetFormatPr defaultColWidth="12.625" defaultRowHeight="15" customHeight="1"/>
  <cols>
    <col min="1" max="1" width="20.5" customWidth="1"/>
    <col min="2" max="2" width="15.625" customWidth="1"/>
    <col min="5" max="5" width="14" customWidth="1"/>
  </cols>
  <sheetData>
    <row r="1" spans="1:20" ht="15" customHeight="1">
      <c r="A1" s="199" t="s">
        <v>2799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.75">
      <c r="A2" s="201" t="s">
        <v>2800</v>
      </c>
      <c r="B2" s="200"/>
      <c r="C2" s="200"/>
      <c r="D2" s="20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209" t="s">
        <v>1796</v>
      </c>
      <c r="B3" s="2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69" customHeight="1">
      <c r="A5" s="3" t="s">
        <v>0</v>
      </c>
      <c r="B5" s="4" t="s">
        <v>1790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>
      <c r="A6" s="5" t="s">
        <v>1791</v>
      </c>
      <c r="B6" s="6">
        <f>SUM(B7:B21)</f>
        <v>568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>
      <c r="A7" s="160" t="s">
        <v>1793</v>
      </c>
      <c r="B7" s="167">
        <f>'2019  1st batch'!C4</f>
        <v>7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4.25">
      <c r="A8" s="9" t="s">
        <v>1779</v>
      </c>
      <c r="B8" s="10">
        <f>'2019  1st batch'!C21</f>
        <v>65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4.25">
      <c r="A9" s="9" t="s">
        <v>1780</v>
      </c>
      <c r="B9" s="10">
        <f>'2019  1st batch'!C143</f>
        <v>65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25">
      <c r="A10" s="9" t="s">
        <v>1781</v>
      </c>
      <c r="B10" s="10">
        <f>'2019  1st batch'!C257</f>
        <v>109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>
      <c r="A11" s="9" t="s">
        <v>1794</v>
      </c>
      <c r="B11" s="10">
        <f>'2019  1st batch'!C441</f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4.25">
      <c r="A12" s="9" t="s">
        <v>1795</v>
      </c>
      <c r="B12" s="10">
        <f>'2019  1st batch'!C510</f>
        <v>43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4.25">
      <c r="A13" s="9" t="s">
        <v>1782</v>
      </c>
      <c r="B13" s="10">
        <f>'2019  1st batch'!C580</f>
        <v>26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4.25">
      <c r="A14" s="9" t="s">
        <v>1783</v>
      </c>
      <c r="B14" s="10">
        <f>'2019  1st batch'!C642</f>
        <v>32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>
      <c r="A15" s="9" t="s">
        <v>1784</v>
      </c>
      <c r="B15" s="10">
        <f>'2019  1st batch'!C722</f>
        <v>30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>
      <c r="A16" s="9" t="s">
        <v>1785</v>
      </c>
      <c r="B16" s="10">
        <f>'2019  1st batch'!C783</f>
        <v>34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9" t="s">
        <v>1786</v>
      </c>
      <c r="B17" s="10">
        <f>'2019  1st batch'!C857</f>
        <v>23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25">
      <c r="A18" s="9" t="s">
        <v>1787</v>
      </c>
      <c r="B18" s="10">
        <f>'2019  1st batch'!C903</f>
        <v>22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>
      <c r="A19" s="9" t="s">
        <v>1788</v>
      </c>
      <c r="B19" s="10">
        <f>'2019  1st batch'!C957</f>
        <v>23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>
      <c r="A20" s="9" t="s">
        <v>1789</v>
      </c>
      <c r="B20" s="10">
        <f>'2019  1st batch'!C1005</f>
        <v>29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>
      <c r="A21" s="161" t="s">
        <v>1739</v>
      </c>
      <c r="B21" s="10">
        <f>'2019  1st batch'!C1063</f>
        <v>24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>
      <c r="A22" s="208" t="s">
        <v>1792</v>
      </c>
      <c r="B22" s="11">
        <f>SUM(B23:B37)</f>
        <v>542</v>
      </c>
      <c r="C22" s="1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159" customFormat="1" ht="15.75">
      <c r="A23" s="160" t="s">
        <v>1793</v>
      </c>
      <c r="B23" s="167">
        <v>0</v>
      </c>
      <c r="C23" s="12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</row>
    <row r="24" spans="1:20" ht="14.25">
      <c r="A24" s="9" t="s">
        <v>1779</v>
      </c>
      <c r="B24" s="10">
        <f>'2019 2nd batch'!C4</f>
        <v>99</v>
      </c>
      <c r="C24" s="1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4.25">
      <c r="A25" s="9" t="s">
        <v>1780</v>
      </c>
      <c r="B25" s="10">
        <f>'2019 2nd batch'!C168</f>
        <v>60</v>
      </c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4.25">
      <c r="A26" s="9" t="s">
        <v>1781</v>
      </c>
      <c r="B26" s="10">
        <f>'2019 2nd batch'!C272</f>
        <v>184</v>
      </c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4.25">
      <c r="A27" s="9" t="s">
        <v>1794</v>
      </c>
      <c r="B27" s="10">
        <f>'2019 2nd batch'!C555</f>
        <v>33</v>
      </c>
      <c r="C27" s="1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4.25">
      <c r="A28" s="9" t="s">
        <v>1795</v>
      </c>
      <c r="B28" s="10">
        <f>'2019 2nd batch'!C618</f>
        <v>18</v>
      </c>
      <c r="C28" s="1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4.25">
      <c r="A29" s="9" t="s">
        <v>1782</v>
      </c>
      <c r="B29" s="10">
        <f>'2019 2nd batch'!C652</f>
        <v>25</v>
      </c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4.25">
      <c r="A30" s="162" t="s">
        <v>1783</v>
      </c>
      <c r="B30" s="163">
        <f>'2019 2nd batch'!C695</f>
        <v>12</v>
      </c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 customHeight="1">
      <c r="A31" s="164" t="s">
        <v>1784</v>
      </c>
      <c r="B31" s="165">
        <f>'2019 2nd batch'!C728</f>
        <v>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.75" customHeight="1">
      <c r="A32" s="164" t="s">
        <v>1785</v>
      </c>
      <c r="B32" s="165">
        <f>'2019 2nd batch'!C741</f>
        <v>16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5.75" customHeight="1">
      <c r="A33" s="164" t="s">
        <v>1786</v>
      </c>
      <c r="B33" s="165">
        <f>'2019 2nd batch'!C781</f>
        <v>16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.75" customHeight="1">
      <c r="A34" s="164" t="s">
        <v>1787</v>
      </c>
      <c r="B34" s="165">
        <f>'2019 2nd batch'!C814</f>
        <v>20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75" customHeight="1">
      <c r="A35" s="164" t="s">
        <v>1788</v>
      </c>
      <c r="B35" s="165">
        <f>'2019 2nd batch'!C857</f>
        <v>19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75" customHeight="1">
      <c r="A36" s="164" t="s">
        <v>1789</v>
      </c>
      <c r="B36" s="165">
        <f>'2019 2nd batch'!C893</f>
        <v>8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75" customHeight="1">
      <c r="A37" s="165" t="s">
        <v>1739</v>
      </c>
      <c r="B37" s="165">
        <f>'2019 2nd batch'!C909</f>
        <v>28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30" customHeight="1">
      <c r="A38" s="166" t="s">
        <v>1</v>
      </c>
      <c r="B38" s="166">
        <f>B6+B22</f>
        <v>1110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5.75" customHeight="1"/>
    <row r="218" spans="1:20" ht="15.75" customHeight="1"/>
    <row r="219" spans="1:20" ht="15.75" customHeight="1"/>
    <row r="220" spans="1:20" ht="15.75" customHeight="1"/>
    <row r="221" spans="1:20" ht="15.75" customHeight="1"/>
    <row r="222" spans="1:20" ht="15.75" customHeight="1"/>
    <row r="223" spans="1:20" ht="15.75" customHeight="1"/>
    <row r="224" spans="1:20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</sheetData>
  <mergeCells count="1">
    <mergeCell ref="A3:B3"/>
  </mergeCells>
  <printOptions horizontalCentered="1" gridLines="1"/>
  <pageMargins left="0.7" right="0.7" top="0.75" bottom="0.75" header="0" footer="0"/>
  <pageSetup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11"/>
  <sheetViews>
    <sheetView tabSelected="1" zoomScale="55" zoomScaleNormal="55" workbookViewId="0">
      <pane ySplit="3" topLeftCell="A925" activePane="bottomLeft" state="frozen"/>
      <selection pane="bottomLeft" activeCell="D932" sqref="D932"/>
    </sheetView>
  </sheetViews>
  <sheetFormatPr defaultColWidth="12.625" defaultRowHeight="39.75" customHeight="1"/>
  <cols>
    <col min="1" max="1" width="2.625" customWidth="1"/>
    <col min="2" max="2" width="55.125" customWidth="1"/>
    <col min="3" max="3" width="18" customWidth="1"/>
    <col min="4" max="4" width="35.625" style="195" customWidth="1"/>
  </cols>
  <sheetData>
    <row r="1" spans="1:4" ht="39.75" customHeight="1">
      <c r="A1" s="213" t="s">
        <v>2</v>
      </c>
      <c r="B1" s="214"/>
      <c r="C1" s="211" t="s">
        <v>3</v>
      </c>
      <c r="D1" s="211" t="s">
        <v>1797</v>
      </c>
    </row>
    <row r="2" spans="1:4" ht="39.75" customHeight="1">
      <c r="A2" s="215"/>
      <c r="B2" s="216"/>
      <c r="C2" s="212"/>
      <c r="D2" s="212"/>
    </row>
    <row r="3" spans="1:4" ht="39.75" customHeight="1">
      <c r="A3" s="217" t="s">
        <v>4</v>
      </c>
      <c r="B3" s="218"/>
      <c r="C3" s="14">
        <f>C4+C21+C143+C257+C441+C510+C580+C642+C722+C783+C857+C903+C957+C1005+C1063</f>
        <v>568</v>
      </c>
      <c r="D3" s="14"/>
    </row>
    <row r="4" spans="1:4" ht="39.75" customHeight="1">
      <c r="A4" s="15" t="s">
        <v>5</v>
      </c>
      <c r="B4" s="16"/>
      <c r="C4" s="17">
        <f>C5+C9</f>
        <v>7</v>
      </c>
      <c r="D4" s="17"/>
    </row>
    <row r="5" spans="1:4" ht="39.75" customHeight="1">
      <c r="A5" s="18" t="s">
        <v>6</v>
      </c>
      <c r="B5" s="19"/>
      <c r="C5" s="20">
        <f t="shared" ref="C5" si="0">C6</f>
        <v>1</v>
      </c>
      <c r="D5" s="20"/>
    </row>
    <row r="6" spans="1:4" ht="39.75" customHeight="1">
      <c r="A6" s="21" t="s">
        <v>7</v>
      </c>
      <c r="B6" s="22"/>
      <c r="C6" s="23">
        <f>+C7</f>
        <v>1</v>
      </c>
      <c r="D6" s="23"/>
    </row>
    <row r="7" spans="1:4" ht="39.75" customHeight="1">
      <c r="A7" s="24"/>
      <c r="B7" s="25" t="s">
        <v>9</v>
      </c>
      <c r="C7" s="26">
        <f>SUM(C8:C8)</f>
        <v>1</v>
      </c>
      <c r="D7" s="26"/>
    </row>
    <row r="8" spans="1:4" ht="39.75" customHeight="1">
      <c r="A8" s="27"/>
      <c r="B8" s="28" t="s">
        <v>10</v>
      </c>
      <c r="C8" s="29">
        <v>1</v>
      </c>
      <c r="D8" s="168" t="s">
        <v>1798</v>
      </c>
    </row>
    <row r="9" spans="1:4" ht="39.75" customHeight="1">
      <c r="A9" s="18" t="s">
        <v>11</v>
      </c>
      <c r="B9" s="30"/>
      <c r="C9" s="20">
        <f t="shared" ref="C9" si="1">C10</f>
        <v>6</v>
      </c>
      <c r="D9" s="20"/>
    </row>
    <row r="10" spans="1:4" ht="39.75" customHeight="1">
      <c r="A10" s="21" t="s">
        <v>7</v>
      </c>
      <c r="B10" s="22"/>
      <c r="C10" s="23">
        <f>C11+C14+C17+C19</f>
        <v>6</v>
      </c>
      <c r="D10" s="23"/>
    </row>
    <row r="11" spans="1:4" ht="39.75" customHeight="1">
      <c r="A11" s="24"/>
      <c r="B11" s="25" t="s">
        <v>12</v>
      </c>
      <c r="C11" s="26">
        <f t="shared" ref="C11" si="2">SUM(C12:C13)</f>
        <v>2</v>
      </c>
      <c r="D11" s="26"/>
    </row>
    <row r="12" spans="1:4" ht="39.75" customHeight="1">
      <c r="A12" s="27"/>
      <c r="B12" s="28" t="s">
        <v>13</v>
      </c>
      <c r="C12" s="29">
        <v>1</v>
      </c>
      <c r="D12" s="168" t="s">
        <v>1799</v>
      </c>
    </row>
    <row r="13" spans="1:4" ht="39.75" customHeight="1">
      <c r="A13" s="27"/>
      <c r="B13" s="28" t="s">
        <v>14</v>
      </c>
      <c r="C13" s="29">
        <v>1</v>
      </c>
      <c r="D13" s="168" t="s">
        <v>1800</v>
      </c>
    </row>
    <row r="14" spans="1:4" ht="39.75" customHeight="1">
      <c r="A14" s="24"/>
      <c r="B14" s="25" t="s">
        <v>15</v>
      </c>
      <c r="C14" s="26">
        <f t="shared" ref="C14" si="3">SUM(C15:C16)</f>
        <v>2</v>
      </c>
      <c r="D14" s="26"/>
    </row>
    <row r="15" spans="1:4" ht="39.75" customHeight="1">
      <c r="A15" s="27"/>
      <c r="B15" s="28" t="s">
        <v>16</v>
      </c>
      <c r="C15" s="29">
        <v>1</v>
      </c>
      <c r="D15" s="168" t="s">
        <v>1801</v>
      </c>
    </row>
    <row r="16" spans="1:4" ht="39.75" customHeight="1">
      <c r="A16" s="27"/>
      <c r="B16" s="28" t="s">
        <v>17</v>
      </c>
      <c r="C16" s="29">
        <v>1</v>
      </c>
      <c r="D16" s="168" t="s">
        <v>1802</v>
      </c>
    </row>
    <row r="17" spans="1:4" ht="39.75" customHeight="1">
      <c r="A17" s="24"/>
      <c r="B17" s="25" t="s">
        <v>18</v>
      </c>
      <c r="C17" s="26">
        <f>SUM(C18:C18)</f>
        <v>1</v>
      </c>
      <c r="D17" s="26"/>
    </row>
    <row r="18" spans="1:4" ht="39.75" customHeight="1">
      <c r="A18" s="27"/>
      <c r="B18" s="28" t="s">
        <v>19</v>
      </c>
      <c r="C18" s="29">
        <v>1</v>
      </c>
      <c r="D18" s="168" t="s">
        <v>1803</v>
      </c>
    </row>
    <row r="19" spans="1:4" ht="39.75" customHeight="1">
      <c r="A19" s="24"/>
      <c r="B19" s="25" t="s">
        <v>20</v>
      </c>
      <c r="C19" s="26">
        <f t="shared" ref="C19" si="4">C20</f>
        <v>1</v>
      </c>
      <c r="D19" s="26"/>
    </row>
    <row r="20" spans="1:4" ht="39.75" customHeight="1">
      <c r="A20" s="27"/>
      <c r="B20" s="28" t="s">
        <v>21</v>
      </c>
      <c r="C20" s="29">
        <v>1</v>
      </c>
      <c r="D20" s="168" t="s">
        <v>1804</v>
      </c>
    </row>
    <row r="21" spans="1:4" ht="39.75" customHeight="1">
      <c r="A21" s="15" t="s">
        <v>22</v>
      </c>
      <c r="B21" s="31"/>
      <c r="C21" s="17">
        <f t="shared" ref="C21" si="5">C22+C95+C116+C128</f>
        <v>65</v>
      </c>
      <c r="D21" s="17"/>
    </row>
    <row r="22" spans="1:4" ht="39.75" customHeight="1">
      <c r="A22" s="18" t="s">
        <v>23</v>
      </c>
      <c r="B22" s="30"/>
      <c r="C22" s="20">
        <f t="shared" ref="C22" si="6">C23+C35+C46+C62+C72+C79</f>
        <v>43</v>
      </c>
      <c r="D22" s="20"/>
    </row>
    <row r="23" spans="1:4" ht="39.75" customHeight="1">
      <c r="A23" s="21" t="s">
        <v>24</v>
      </c>
      <c r="B23" s="22"/>
      <c r="C23" s="23">
        <f t="shared" ref="C23" si="7">C24+C27+C30+C32</f>
        <v>7</v>
      </c>
      <c r="D23" s="23"/>
    </row>
    <row r="24" spans="1:4" ht="39.75" customHeight="1">
      <c r="A24" s="24"/>
      <c r="B24" s="25" t="s">
        <v>25</v>
      </c>
      <c r="C24" s="26">
        <f t="shared" ref="C24" si="8">SUM(C25:C26)</f>
        <v>2</v>
      </c>
      <c r="D24" s="26"/>
    </row>
    <row r="25" spans="1:4" ht="39.75" customHeight="1">
      <c r="A25" s="27"/>
      <c r="B25" s="32" t="s">
        <v>26</v>
      </c>
      <c r="C25" s="33">
        <v>1</v>
      </c>
      <c r="D25" s="169" t="s">
        <v>1805</v>
      </c>
    </row>
    <row r="26" spans="1:4" ht="39.75" customHeight="1">
      <c r="A26" s="27"/>
      <c r="B26" s="32" t="s">
        <v>27</v>
      </c>
      <c r="C26" s="33">
        <v>1</v>
      </c>
      <c r="D26" s="169" t="s">
        <v>1805</v>
      </c>
    </row>
    <row r="27" spans="1:4" ht="39.75" customHeight="1">
      <c r="A27" s="24"/>
      <c r="B27" s="25" t="s">
        <v>28</v>
      </c>
      <c r="C27" s="26">
        <f t="shared" ref="C27" si="9">SUM(C28:C29)</f>
        <v>2</v>
      </c>
      <c r="D27" s="172"/>
    </row>
    <row r="28" spans="1:4" ht="39.75" customHeight="1">
      <c r="A28" s="27"/>
      <c r="B28" s="28" t="s">
        <v>29</v>
      </c>
      <c r="C28" s="29">
        <v>1</v>
      </c>
      <c r="D28" s="168" t="s">
        <v>1806</v>
      </c>
    </row>
    <row r="29" spans="1:4" ht="39.75" customHeight="1">
      <c r="A29" s="27"/>
      <c r="B29" s="28" t="s">
        <v>30</v>
      </c>
      <c r="C29" s="29">
        <v>1</v>
      </c>
      <c r="D29" s="168" t="s">
        <v>1807</v>
      </c>
    </row>
    <row r="30" spans="1:4" ht="39.75" customHeight="1">
      <c r="A30" s="24"/>
      <c r="B30" s="25" t="s">
        <v>31</v>
      </c>
      <c r="C30" s="26">
        <f t="shared" ref="C30" si="10">SUM(C31)</f>
        <v>1</v>
      </c>
      <c r="D30" s="172"/>
    </row>
    <row r="31" spans="1:4" ht="39.75" customHeight="1">
      <c r="A31" s="27"/>
      <c r="B31" s="28" t="s">
        <v>32</v>
      </c>
      <c r="C31" s="29">
        <v>1</v>
      </c>
      <c r="D31" s="168" t="s">
        <v>1808</v>
      </c>
    </row>
    <row r="32" spans="1:4" ht="39.75" customHeight="1">
      <c r="A32" s="24"/>
      <c r="B32" s="25" t="s">
        <v>33</v>
      </c>
      <c r="C32" s="26">
        <f t="shared" ref="C32" si="11">SUM(C33:C34)</f>
        <v>2</v>
      </c>
      <c r="D32" s="172"/>
    </row>
    <row r="33" spans="1:4" ht="39.75" customHeight="1">
      <c r="A33" s="27"/>
      <c r="B33" s="28" t="s">
        <v>34</v>
      </c>
      <c r="C33" s="29">
        <v>1</v>
      </c>
      <c r="D33" s="168" t="s">
        <v>1809</v>
      </c>
    </row>
    <row r="34" spans="1:4" ht="39.75" customHeight="1">
      <c r="A34" s="27"/>
      <c r="B34" s="28" t="s">
        <v>35</v>
      </c>
      <c r="C34" s="29">
        <v>1</v>
      </c>
      <c r="D34" s="168" t="s">
        <v>1810</v>
      </c>
    </row>
    <row r="35" spans="1:4" ht="39.75" customHeight="1">
      <c r="A35" s="21" t="s">
        <v>36</v>
      </c>
      <c r="B35" s="22"/>
      <c r="C35" s="23">
        <f t="shared" ref="C35" si="12">C36+C38+C40+C43</f>
        <v>6</v>
      </c>
      <c r="D35" s="171"/>
    </row>
    <row r="36" spans="1:4" ht="39.75" customHeight="1">
      <c r="A36" s="24"/>
      <c r="B36" s="25" t="s">
        <v>37</v>
      </c>
      <c r="C36" s="26">
        <v>1</v>
      </c>
      <c r="D36" s="173"/>
    </row>
    <row r="37" spans="1:4" ht="39.75" customHeight="1">
      <c r="A37" s="27"/>
      <c r="B37" s="32" t="s">
        <v>38</v>
      </c>
      <c r="C37" s="33">
        <v>1</v>
      </c>
      <c r="D37" s="169" t="s">
        <v>1811</v>
      </c>
    </row>
    <row r="38" spans="1:4" ht="39.75" customHeight="1">
      <c r="A38" s="24"/>
      <c r="B38" s="25" t="s">
        <v>39</v>
      </c>
      <c r="C38" s="26">
        <f t="shared" ref="C38" si="13">C39</f>
        <v>1</v>
      </c>
      <c r="D38" s="172"/>
    </row>
    <row r="39" spans="1:4" ht="39.75" customHeight="1">
      <c r="A39" s="27"/>
      <c r="B39" s="32" t="s">
        <v>40</v>
      </c>
      <c r="C39" s="33">
        <v>1</v>
      </c>
      <c r="D39" s="169" t="s">
        <v>1812</v>
      </c>
    </row>
    <row r="40" spans="1:4" ht="39.75" customHeight="1">
      <c r="A40" s="24"/>
      <c r="B40" s="25" t="s">
        <v>41</v>
      </c>
      <c r="C40" s="26">
        <f t="shared" ref="C40" si="14">SUM(C41:C42)</f>
        <v>2</v>
      </c>
      <c r="D40" s="172"/>
    </row>
    <row r="41" spans="1:4" ht="39.75" customHeight="1">
      <c r="A41" s="27"/>
      <c r="B41" s="32" t="s">
        <v>42</v>
      </c>
      <c r="C41" s="33">
        <v>1</v>
      </c>
      <c r="D41" s="169" t="s">
        <v>1813</v>
      </c>
    </row>
    <row r="42" spans="1:4" ht="39.75" customHeight="1">
      <c r="A42" s="27"/>
      <c r="B42" s="32" t="s">
        <v>43</v>
      </c>
      <c r="C42" s="33">
        <v>1</v>
      </c>
      <c r="D42" s="174" t="s">
        <v>1814</v>
      </c>
    </row>
    <row r="43" spans="1:4" ht="39.75" customHeight="1">
      <c r="A43" s="24"/>
      <c r="B43" s="25" t="s">
        <v>44</v>
      </c>
      <c r="C43" s="26">
        <f t="shared" ref="C43" si="15">SUM(C44:C45)</f>
        <v>2</v>
      </c>
      <c r="D43" s="172"/>
    </row>
    <row r="44" spans="1:4" ht="39.75" customHeight="1">
      <c r="A44" s="27"/>
      <c r="B44" s="32" t="s">
        <v>45</v>
      </c>
      <c r="C44" s="33">
        <v>1</v>
      </c>
      <c r="D44" s="174" t="s">
        <v>1815</v>
      </c>
    </row>
    <row r="45" spans="1:4" ht="39.75" customHeight="1">
      <c r="A45" s="27"/>
      <c r="B45" s="32" t="s">
        <v>46</v>
      </c>
      <c r="C45" s="33">
        <v>1</v>
      </c>
      <c r="D45" s="174" t="s">
        <v>1816</v>
      </c>
    </row>
    <row r="46" spans="1:4" ht="39.75" customHeight="1">
      <c r="A46" s="21" t="s">
        <v>47</v>
      </c>
      <c r="B46" s="22"/>
      <c r="C46" s="23">
        <f t="shared" ref="C46" si="16">C47+C50+C52+C56+C59</f>
        <v>10</v>
      </c>
      <c r="D46" s="171"/>
    </row>
    <row r="47" spans="1:4" ht="39.75" customHeight="1">
      <c r="A47" s="24"/>
      <c r="B47" s="25" t="s">
        <v>48</v>
      </c>
      <c r="C47" s="26">
        <f t="shared" ref="C47" si="17">SUM(C48:C49)</f>
        <v>2</v>
      </c>
      <c r="D47" s="173"/>
    </row>
    <row r="48" spans="1:4" ht="39.75" customHeight="1">
      <c r="A48" s="27"/>
      <c r="B48" s="32" t="s">
        <v>49</v>
      </c>
      <c r="C48" s="33">
        <v>1</v>
      </c>
      <c r="D48" s="169" t="s">
        <v>1817</v>
      </c>
    </row>
    <row r="49" spans="1:4" ht="39.75" customHeight="1">
      <c r="A49" s="34"/>
      <c r="B49" s="28" t="s">
        <v>50</v>
      </c>
      <c r="C49" s="29">
        <v>1</v>
      </c>
      <c r="D49" s="168" t="s">
        <v>1818</v>
      </c>
    </row>
    <row r="50" spans="1:4" ht="39.75" customHeight="1">
      <c r="A50" s="24"/>
      <c r="B50" s="25" t="s">
        <v>51</v>
      </c>
      <c r="C50" s="26">
        <f t="shared" ref="C50" si="18">C51</f>
        <v>1</v>
      </c>
      <c r="D50" s="172"/>
    </row>
    <row r="51" spans="1:4" ht="39.75" customHeight="1">
      <c r="A51" s="27"/>
      <c r="B51" s="32" t="s">
        <v>52</v>
      </c>
      <c r="C51" s="33">
        <v>1</v>
      </c>
      <c r="D51" s="169" t="s">
        <v>1819</v>
      </c>
    </row>
    <row r="52" spans="1:4" ht="39.75" customHeight="1">
      <c r="A52" s="24"/>
      <c r="B52" s="25" t="s">
        <v>53</v>
      </c>
      <c r="C52" s="26">
        <f t="shared" ref="C52" si="19">SUM(C53:C55)</f>
        <v>3</v>
      </c>
      <c r="D52" s="172"/>
    </row>
    <row r="53" spans="1:4" ht="39.75" customHeight="1">
      <c r="A53" s="27"/>
      <c r="B53" s="32" t="s">
        <v>54</v>
      </c>
      <c r="C53" s="33">
        <v>1</v>
      </c>
      <c r="D53" s="169" t="s">
        <v>1820</v>
      </c>
    </row>
    <row r="54" spans="1:4" ht="39.75" customHeight="1">
      <c r="A54" s="27"/>
      <c r="B54" s="32" t="s">
        <v>55</v>
      </c>
      <c r="C54" s="33">
        <v>1</v>
      </c>
      <c r="D54" s="169" t="s">
        <v>1821</v>
      </c>
    </row>
    <row r="55" spans="1:4" ht="39.75" customHeight="1">
      <c r="A55" s="27"/>
      <c r="B55" s="32" t="s">
        <v>56</v>
      </c>
      <c r="C55" s="33">
        <v>1</v>
      </c>
      <c r="D55" s="174" t="s">
        <v>1822</v>
      </c>
    </row>
    <row r="56" spans="1:4" ht="39.75" customHeight="1">
      <c r="A56" s="24"/>
      <c r="B56" s="25" t="s">
        <v>57</v>
      </c>
      <c r="C56" s="26">
        <f t="shared" ref="C56" si="20">SUM(C57:C58)</f>
        <v>2</v>
      </c>
      <c r="D56" s="172"/>
    </row>
    <row r="57" spans="1:4" ht="39.75" customHeight="1">
      <c r="A57" s="27"/>
      <c r="B57" s="32" t="s">
        <v>58</v>
      </c>
      <c r="C57" s="33">
        <v>1</v>
      </c>
      <c r="D57" s="174" t="s">
        <v>1823</v>
      </c>
    </row>
    <row r="58" spans="1:4" ht="39.75" customHeight="1">
      <c r="A58" s="27"/>
      <c r="B58" s="32" t="s">
        <v>59</v>
      </c>
      <c r="C58" s="33">
        <v>1</v>
      </c>
      <c r="D58" s="169" t="s">
        <v>1824</v>
      </c>
    </row>
    <row r="59" spans="1:4" ht="39.75" customHeight="1">
      <c r="A59" s="24"/>
      <c r="B59" s="25" t="s">
        <v>60</v>
      </c>
      <c r="C59" s="26">
        <f t="shared" ref="C59" si="21">SUM(C60:C61)</f>
        <v>2</v>
      </c>
      <c r="D59" s="172"/>
    </row>
    <row r="60" spans="1:4" ht="39.75" customHeight="1">
      <c r="A60" s="27"/>
      <c r="B60" s="28" t="s">
        <v>61</v>
      </c>
      <c r="C60" s="29">
        <v>1</v>
      </c>
      <c r="D60" s="168" t="s">
        <v>1825</v>
      </c>
    </row>
    <row r="61" spans="1:4" ht="39.75" customHeight="1">
      <c r="A61" s="27"/>
      <c r="B61" s="28" t="s">
        <v>62</v>
      </c>
      <c r="C61" s="29">
        <v>1</v>
      </c>
      <c r="D61" s="168" t="s">
        <v>1826</v>
      </c>
    </row>
    <row r="62" spans="1:4" ht="39.75" customHeight="1">
      <c r="A62" s="35"/>
      <c r="B62" s="36" t="s">
        <v>63</v>
      </c>
      <c r="C62" s="37">
        <f t="shared" ref="C62" si="22">C63+C66+C69</f>
        <v>6</v>
      </c>
      <c r="D62" s="170"/>
    </row>
    <row r="63" spans="1:4" ht="39.75" customHeight="1">
      <c r="A63" s="24"/>
      <c r="B63" s="25" t="s">
        <v>64</v>
      </c>
      <c r="C63" s="26">
        <f t="shared" ref="C63" si="23">SUM(C64:C65)</f>
        <v>2</v>
      </c>
      <c r="D63" s="172"/>
    </row>
    <row r="64" spans="1:4" ht="39.75" customHeight="1">
      <c r="A64" s="27"/>
      <c r="B64" s="28" t="s">
        <v>65</v>
      </c>
      <c r="C64" s="29">
        <v>1</v>
      </c>
      <c r="D64" s="168" t="s">
        <v>1827</v>
      </c>
    </row>
    <row r="65" spans="1:4" ht="39.75" customHeight="1">
      <c r="A65" s="27"/>
      <c r="B65" s="28" t="s">
        <v>66</v>
      </c>
      <c r="C65" s="29">
        <v>1</v>
      </c>
      <c r="D65" s="168" t="s">
        <v>1828</v>
      </c>
    </row>
    <row r="66" spans="1:4" ht="39.75" customHeight="1">
      <c r="A66" s="24"/>
      <c r="B66" s="25" t="s">
        <v>67</v>
      </c>
      <c r="C66" s="26">
        <f t="shared" ref="C66" si="24">SUM(C67:C68)</f>
        <v>2</v>
      </c>
      <c r="D66" s="172"/>
    </row>
    <row r="67" spans="1:4" ht="39.75" customHeight="1">
      <c r="A67" s="27"/>
      <c r="B67" s="28" t="s">
        <v>68</v>
      </c>
      <c r="C67" s="29">
        <v>1</v>
      </c>
      <c r="D67" s="168" t="s">
        <v>1829</v>
      </c>
    </row>
    <row r="68" spans="1:4" ht="39.75" customHeight="1">
      <c r="A68" s="27"/>
      <c r="B68" s="28" t="s">
        <v>69</v>
      </c>
      <c r="C68" s="29">
        <v>1</v>
      </c>
      <c r="D68" s="168" t="s">
        <v>1830</v>
      </c>
    </row>
    <row r="69" spans="1:4" ht="39.75" customHeight="1">
      <c r="A69" s="24"/>
      <c r="B69" s="25" t="s">
        <v>70</v>
      </c>
      <c r="C69" s="26">
        <f t="shared" ref="C69" si="25">SUM(C70:C71)</f>
        <v>2</v>
      </c>
      <c r="D69" s="172"/>
    </row>
    <row r="70" spans="1:4" ht="39.75" customHeight="1">
      <c r="A70" s="38"/>
      <c r="B70" s="32" t="s">
        <v>71</v>
      </c>
      <c r="C70" s="33">
        <v>1</v>
      </c>
      <c r="D70" s="169" t="s">
        <v>1831</v>
      </c>
    </row>
    <row r="71" spans="1:4" ht="39.75" customHeight="1">
      <c r="A71" s="27"/>
      <c r="B71" s="32" t="s">
        <v>72</v>
      </c>
      <c r="C71" s="33">
        <v>1</v>
      </c>
      <c r="D71" s="169" t="s">
        <v>1832</v>
      </c>
    </row>
    <row r="72" spans="1:4" ht="39.75" customHeight="1">
      <c r="A72" s="21" t="s">
        <v>73</v>
      </c>
      <c r="B72" s="22"/>
      <c r="C72" s="23">
        <f t="shared" ref="C72" si="26">C73+C75</f>
        <v>4</v>
      </c>
      <c r="D72" s="170"/>
    </row>
    <row r="73" spans="1:4" ht="39.75" customHeight="1">
      <c r="A73" s="24"/>
      <c r="B73" s="25" t="s">
        <v>74</v>
      </c>
      <c r="C73" s="26">
        <f t="shared" ref="C73" si="27">C74</f>
        <v>1</v>
      </c>
      <c r="D73" s="172"/>
    </row>
    <row r="74" spans="1:4" ht="39.75" customHeight="1">
      <c r="A74" s="27"/>
      <c r="B74" s="32" t="s">
        <v>75</v>
      </c>
      <c r="C74" s="33">
        <v>1</v>
      </c>
      <c r="D74" s="169" t="s">
        <v>1833</v>
      </c>
    </row>
    <row r="75" spans="1:4" ht="39.75" customHeight="1">
      <c r="A75" s="24"/>
      <c r="B75" s="25" t="s">
        <v>76</v>
      </c>
      <c r="C75" s="26">
        <f t="shared" ref="C75" si="28">SUM(C76:C78)</f>
        <v>3</v>
      </c>
      <c r="D75" s="172"/>
    </row>
    <row r="76" spans="1:4" ht="39.75" customHeight="1">
      <c r="A76" s="27"/>
      <c r="B76" s="32" t="s">
        <v>77</v>
      </c>
      <c r="C76" s="29">
        <v>1</v>
      </c>
      <c r="D76" s="169" t="s">
        <v>1834</v>
      </c>
    </row>
    <row r="77" spans="1:4" ht="39.75" customHeight="1">
      <c r="A77" s="27"/>
      <c r="B77" s="28" t="s">
        <v>78</v>
      </c>
      <c r="C77" s="29">
        <v>1</v>
      </c>
      <c r="D77" s="168" t="s">
        <v>1835</v>
      </c>
    </row>
    <row r="78" spans="1:4" ht="39.75" customHeight="1">
      <c r="A78" s="27"/>
      <c r="B78" s="28" t="s">
        <v>79</v>
      </c>
      <c r="C78" s="29">
        <v>1</v>
      </c>
      <c r="D78" s="168" t="s">
        <v>1836</v>
      </c>
    </row>
    <row r="79" spans="1:4" ht="39.75" customHeight="1">
      <c r="A79" s="21" t="s">
        <v>80</v>
      </c>
      <c r="B79" s="22"/>
      <c r="C79" s="23">
        <f t="shared" ref="C79" si="29">C80+C84+C87+C89+C91</f>
        <v>10</v>
      </c>
      <c r="D79" s="171"/>
    </row>
    <row r="80" spans="1:4" ht="39.75" customHeight="1">
      <c r="A80" s="24"/>
      <c r="B80" s="25" t="s">
        <v>81</v>
      </c>
      <c r="C80" s="26">
        <f t="shared" ref="C80" si="30">SUM(C81:C83)</f>
        <v>3</v>
      </c>
      <c r="D80" s="173"/>
    </row>
    <row r="81" spans="1:4" ht="39.75" customHeight="1">
      <c r="A81" s="27"/>
      <c r="B81" s="32" t="s">
        <v>82</v>
      </c>
      <c r="C81" s="33">
        <v>1</v>
      </c>
      <c r="D81" s="169" t="s">
        <v>1837</v>
      </c>
    </row>
    <row r="82" spans="1:4" ht="39.75" customHeight="1">
      <c r="A82" s="27"/>
      <c r="B82" s="32" t="s">
        <v>83</v>
      </c>
      <c r="C82" s="33">
        <v>1</v>
      </c>
      <c r="D82" s="169" t="s">
        <v>1838</v>
      </c>
    </row>
    <row r="83" spans="1:4" ht="39.75" customHeight="1">
      <c r="A83" s="27"/>
      <c r="B83" s="32" t="s">
        <v>84</v>
      </c>
      <c r="C83" s="33">
        <v>1</v>
      </c>
      <c r="D83" s="169" t="s">
        <v>1839</v>
      </c>
    </row>
    <row r="84" spans="1:4" ht="39.75" customHeight="1">
      <c r="A84" s="24"/>
      <c r="B84" s="25" t="s">
        <v>85</v>
      </c>
      <c r="C84" s="26">
        <f t="shared" ref="C84" si="31">SUM(C85:C86)</f>
        <v>2</v>
      </c>
      <c r="D84" s="172"/>
    </row>
    <row r="85" spans="1:4" ht="39.75" customHeight="1">
      <c r="A85" s="27"/>
      <c r="B85" s="32" t="s">
        <v>86</v>
      </c>
      <c r="C85" s="33">
        <v>1</v>
      </c>
      <c r="D85" s="174" t="s">
        <v>1840</v>
      </c>
    </row>
    <row r="86" spans="1:4" ht="39.75" customHeight="1">
      <c r="A86" s="27"/>
      <c r="B86" s="28" t="s">
        <v>87</v>
      </c>
      <c r="C86" s="29">
        <v>1</v>
      </c>
      <c r="D86" s="168" t="s">
        <v>1841</v>
      </c>
    </row>
    <row r="87" spans="1:4" ht="39.75" customHeight="1">
      <c r="A87" s="24"/>
      <c r="B87" s="25" t="s">
        <v>88</v>
      </c>
      <c r="C87" s="26">
        <f t="shared" ref="C87" si="32">C88</f>
        <v>1</v>
      </c>
      <c r="D87" s="172"/>
    </row>
    <row r="88" spans="1:4" ht="39.75" customHeight="1">
      <c r="A88" s="27"/>
      <c r="B88" s="28" t="s">
        <v>89</v>
      </c>
      <c r="C88" s="29">
        <v>1</v>
      </c>
      <c r="D88" s="168" t="s">
        <v>1842</v>
      </c>
    </row>
    <row r="89" spans="1:4" ht="39.75" customHeight="1">
      <c r="A89" s="24"/>
      <c r="B89" s="25" t="s">
        <v>90</v>
      </c>
      <c r="C89" s="26">
        <f t="shared" ref="C89" si="33">C90</f>
        <v>1</v>
      </c>
      <c r="D89" s="172"/>
    </row>
    <row r="90" spans="1:4" ht="39.75" customHeight="1">
      <c r="A90" s="27"/>
      <c r="B90" s="28" t="s">
        <v>91</v>
      </c>
      <c r="C90" s="29">
        <v>1</v>
      </c>
      <c r="D90" s="168" t="s">
        <v>1843</v>
      </c>
    </row>
    <row r="91" spans="1:4" ht="39.75" customHeight="1">
      <c r="A91" s="24"/>
      <c r="B91" s="25" t="s">
        <v>92</v>
      </c>
      <c r="C91" s="26">
        <f t="shared" ref="C91" si="34">SUM(C92:C94)</f>
        <v>3</v>
      </c>
      <c r="D91" s="172"/>
    </row>
    <row r="92" spans="1:4" ht="39.75" customHeight="1">
      <c r="A92" s="27"/>
      <c r="B92" s="39" t="s">
        <v>93</v>
      </c>
      <c r="C92" s="33">
        <v>1</v>
      </c>
      <c r="D92" s="174" t="s">
        <v>1844</v>
      </c>
    </row>
    <row r="93" spans="1:4" ht="39.75" customHeight="1">
      <c r="A93" s="27"/>
      <c r="B93" s="39" t="s">
        <v>94</v>
      </c>
      <c r="C93" s="33">
        <v>1</v>
      </c>
      <c r="D93" s="174" t="s">
        <v>1845</v>
      </c>
    </row>
    <row r="94" spans="1:4" ht="39.75" customHeight="1">
      <c r="A94" s="27"/>
      <c r="B94" s="39" t="s">
        <v>95</v>
      </c>
      <c r="C94" s="29">
        <v>1</v>
      </c>
      <c r="D94" s="168" t="s">
        <v>1846</v>
      </c>
    </row>
    <row r="95" spans="1:4" ht="39.75" customHeight="1">
      <c r="A95" s="18" t="s">
        <v>96</v>
      </c>
      <c r="B95" s="30"/>
      <c r="C95" s="20">
        <f t="shared" ref="C95" si="35">C96</f>
        <v>11</v>
      </c>
      <c r="D95" s="20"/>
    </row>
    <row r="96" spans="1:4" ht="39.75" customHeight="1">
      <c r="A96" s="21" t="s">
        <v>24</v>
      </c>
      <c r="B96" s="22"/>
      <c r="C96" s="23">
        <f t="shared" ref="C96" si="36">C97+C99+C101+C104+C106+C108+C111+C114</f>
        <v>11</v>
      </c>
      <c r="D96" s="23"/>
    </row>
    <row r="97" spans="1:4" ht="39.75" customHeight="1">
      <c r="A97" s="24"/>
      <c r="B97" s="25" t="s">
        <v>97</v>
      </c>
      <c r="C97" s="26">
        <f t="shared" ref="C97" si="37">C98</f>
        <v>1</v>
      </c>
      <c r="D97" s="172"/>
    </row>
    <row r="98" spans="1:4" ht="39.75" customHeight="1">
      <c r="A98" s="38"/>
      <c r="B98" s="32" t="s">
        <v>98</v>
      </c>
      <c r="C98" s="33">
        <v>1</v>
      </c>
      <c r="D98" s="169" t="s">
        <v>1847</v>
      </c>
    </row>
    <row r="99" spans="1:4" ht="39.75" customHeight="1">
      <c r="A99" s="24"/>
      <c r="B99" s="25" t="s">
        <v>99</v>
      </c>
      <c r="C99" s="26">
        <f t="shared" ref="C99" si="38">C100</f>
        <v>1</v>
      </c>
      <c r="D99" s="172"/>
    </row>
    <row r="100" spans="1:4" ht="39.75" customHeight="1">
      <c r="A100" s="27"/>
      <c r="B100" s="28" t="s">
        <v>100</v>
      </c>
      <c r="C100" s="29">
        <v>1</v>
      </c>
      <c r="D100" s="168" t="s">
        <v>1848</v>
      </c>
    </row>
    <row r="101" spans="1:4" ht="39.75" customHeight="1">
      <c r="A101" s="24"/>
      <c r="B101" s="25" t="s">
        <v>101</v>
      </c>
      <c r="C101" s="26">
        <f t="shared" ref="C101" si="39">SUM(C102:C103)</f>
        <v>2</v>
      </c>
      <c r="D101" s="172"/>
    </row>
    <row r="102" spans="1:4" ht="39.75" customHeight="1">
      <c r="A102" s="27"/>
      <c r="B102" s="28" t="s">
        <v>102</v>
      </c>
      <c r="C102" s="29">
        <v>1</v>
      </c>
      <c r="D102" s="168" t="s">
        <v>1849</v>
      </c>
    </row>
    <row r="103" spans="1:4" ht="39.75" customHeight="1">
      <c r="A103" s="27"/>
      <c r="B103" s="28" t="s">
        <v>103</v>
      </c>
      <c r="C103" s="29">
        <v>1</v>
      </c>
      <c r="D103" s="168" t="s">
        <v>1850</v>
      </c>
    </row>
    <row r="104" spans="1:4" ht="39.75" customHeight="1">
      <c r="A104" s="24"/>
      <c r="B104" s="25" t="s">
        <v>104</v>
      </c>
      <c r="C104" s="26">
        <f t="shared" ref="C104" si="40">C105</f>
        <v>1</v>
      </c>
      <c r="D104" s="172"/>
    </row>
    <row r="105" spans="1:4" ht="39.75" customHeight="1">
      <c r="A105" s="27"/>
      <c r="B105" s="28" t="s">
        <v>105</v>
      </c>
      <c r="C105" s="29">
        <v>1</v>
      </c>
      <c r="D105" s="168" t="s">
        <v>1851</v>
      </c>
    </row>
    <row r="106" spans="1:4" ht="39.75" customHeight="1">
      <c r="A106" s="24"/>
      <c r="B106" s="25" t="s">
        <v>106</v>
      </c>
      <c r="C106" s="26">
        <f t="shared" ref="C106" si="41">C107</f>
        <v>1</v>
      </c>
      <c r="D106" s="172"/>
    </row>
    <row r="107" spans="1:4" ht="39.75" customHeight="1">
      <c r="A107" s="27"/>
      <c r="B107" s="28" t="s">
        <v>107</v>
      </c>
      <c r="C107" s="29">
        <v>1</v>
      </c>
      <c r="D107" s="168" t="s">
        <v>1852</v>
      </c>
    </row>
    <row r="108" spans="1:4" ht="39.75" customHeight="1">
      <c r="A108" s="24"/>
      <c r="B108" s="25" t="s">
        <v>108</v>
      </c>
      <c r="C108" s="26">
        <f t="shared" ref="C108" si="42">SUM(C109:C110)</f>
        <v>2</v>
      </c>
      <c r="D108" s="172"/>
    </row>
    <row r="109" spans="1:4" ht="39.75" customHeight="1">
      <c r="A109" s="27"/>
      <c r="B109" s="28" t="s">
        <v>109</v>
      </c>
      <c r="C109" s="29">
        <v>1</v>
      </c>
      <c r="D109" s="168" t="s">
        <v>1853</v>
      </c>
    </row>
    <row r="110" spans="1:4" ht="39.75" customHeight="1">
      <c r="A110" s="27"/>
      <c r="B110" s="28" t="s">
        <v>110</v>
      </c>
      <c r="C110" s="29">
        <v>1</v>
      </c>
      <c r="D110" s="168" t="s">
        <v>1854</v>
      </c>
    </row>
    <row r="111" spans="1:4" ht="39.75" customHeight="1">
      <c r="A111" s="24"/>
      <c r="B111" s="25" t="s">
        <v>111</v>
      </c>
      <c r="C111" s="26">
        <f t="shared" ref="C111" si="43">SUM(C112:C113)</f>
        <v>2</v>
      </c>
      <c r="D111" s="172"/>
    </row>
    <row r="112" spans="1:4" ht="39.75" customHeight="1">
      <c r="A112" s="27"/>
      <c r="B112" s="28" t="s">
        <v>112</v>
      </c>
      <c r="C112" s="29">
        <v>1</v>
      </c>
      <c r="D112" s="168" t="s">
        <v>1855</v>
      </c>
    </row>
    <row r="113" spans="1:4" ht="39.75" customHeight="1">
      <c r="A113" s="27"/>
      <c r="B113" s="28" t="s">
        <v>113</v>
      </c>
      <c r="C113" s="29">
        <v>1</v>
      </c>
      <c r="D113" s="168" t="s">
        <v>1856</v>
      </c>
    </row>
    <row r="114" spans="1:4" ht="39.75" customHeight="1">
      <c r="A114" s="24"/>
      <c r="B114" s="25" t="s">
        <v>114</v>
      </c>
      <c r="C114" s="26">
        <f t="shared" ref="C114" si="44">C115</f>
        <v>1</v>
      </c>
      <c r="D114" s="172"/>
    </row>
    <row r="115" spans="1:4" ht="39.75" customHeight="1">
      <c r="A115" s="27"/>
      <c r="B115" s="28" t="s">
        <v>115</v>
      </c>
      <c r="C115" s="29">
        <v>1</v>
      </c>
      <c r="D115" s="168" t="s">
        <v>1857</v>
      </c>
    </row>
    <row r="116" spans="1:4" ht="39.75" customHeight="1">
      <c r="A116" s="18" t="s">
        <v>116</v>
      </c>
      <c r="B116" s="30"/>
      <c r="C116" s="20">
        <f t="shared" ref="C116" si="45">C117+C124</f>
        <v>5</v>
      </c>
      <c r="D116" s="20"/>
    </row>
    <row r="117" spans="1:4" ht="39.75" customHeight="1">
      <c r="A117" s="21" t="s">
        <v>24</v>
      </c>
      <c r="B117" s="22"/>
      <c r="C117" s="23">
        <f t="shared" ref="C117" si="46">C118+C120+C122</f>
        <v>3</v>
      </c>
      <c r="D117" s="23"/>
    </row>
    <row r="118" spans="1:4" ht="39.75" customHeight="1">
      <c r="A118" s="24"/>
      <c r="B118" s="25" t="s">
        <v>117</v>
      </c>
      <c r="C118" s="26">
        <f t="shared" ref="C118" si="47">C119</f>
        <v>1</v>
      </c>
      <c r="D118" s="172"/>
    </row>
    <row r="119" spans="1:4" ht="39.75" customHeight="1">
      <c r="A119" s="38"/>
      <c r="B119" s="32" t="s">
        <v>118</v>
      </c>
      <c r="C119" s="33">
        <v>1</v>
      </c>
      <c r="D119" s="169" t="s">
        <v>1858</v>
      </c>
    </row>
    <row r="120" spans="1:4" ht="39.75" customHeight="1">
      <c r="A120" s="24"/>
      <c r="B120" s="25" t="s">
        <v>119</v>
      </c>
      <c r="C120" s="26">
        <f t="shared" ref="C120" si="48">C121</f>
        <v>1</v>
      </c>
      <c r="D120" s="172"/>
    </row>
    <row r="121" spans="1:4" ht="39.75" customHeight="1">
      <c r="A121" s="38"/>
      <c r="B121" s="32" t="s">
        <v>120</v>
      </c>
      <c r="C121" s="33">
        <v>1</v>
      </c>
      <c r="D121" s="169" t="s">
        <v>1859</v>
      </c>
    </row>
    <row r="122" spans="1:4" ht="39.75" customHeight="1">
      <c r="A122" s="24"/>
      <c r="B122" s="25" t="s">
        <v>121</v>
      </c>
      <c r="C122" s="26">
        <f t="shared" ref="C122" si="49">C123</f>
        <v>1</v>
      </c>
      <c r="D122" s="172"/>
    </row>
    <row r="123" spans="1:4" ht="39.75" customHeight="1">
      <c r="A123" s="38"/>
      <c r="B123" s="32" t="s">
        <v>122</v>
      </c>
      <c r="C123" s="33">
        <v>1</v>
      </c>
      <c r="D123" s="169" t="s">
        <v>1860</v>
      </c>
    </row>
    <row r="124" spans="1:4" ht="39.75" customHeight="1">
      <c r="A124" s="21" t="s">
        <v>36</v>
      </c>
      <c r="B124" s="22"/>
      <c r="C124" s="23">
        <f t="shared" ref="C124" si="50">C125</f>
        <v>2</v>
      </c>
      <c r="D124" s="23"/>
    </row>
    <row r="125" spans="1:4" ht="39.75" customHeight="1">
      <c r="A125" s="24"/>
      <c r="B125" s="25" t="s">
        <v>123</v>
      </c>
      <c r="C125" s="26">
        <f t="shared" ref="C125" si="51">SUM(C126:C127)</f>
        <v>2</v>
      </c>
      <c r="D125" s="172"/>
    </row>
    <row r="126" spans="1:4" ht="39.75" customHeight="1">
      <c r="A126" s="38"/>
      <c r="B126" s="32" t="s">
        <v>124</v>
      </c>
      <c r="C126" s="33">
        <v>1</v>
      </c>
      <c r="D126" s="169" t="s">
        <v>1861</v>
      </c>
    </row>
    <row r="127" spans="1:4" ht="39.75" customHeight="1">
      <c r="A127" s="38"/>
      <c r="B127" s="32" t="s">
        <v>125</v>
      </c>
      <c r="C127" s="33">
        <v>1</v>
      </c>
      <c r="D127" s="169" t="s">
        <v>1862</v>
      </c>
    </row>
    <row r="128" spans="1:4" ht="39.75" customHeight="1">
      <c r="A128" s="18" t="s">
        <v>126</v>
      </c>
      <c r="B128" s="30"/>
      <c r="C128" s="20">
        <f t="shared" ref="C128" si="52">C129+C136</f>
        <v>6</v>
      </c>
      <c r="D128" s="20"/>
    </row>
    <row r="129" spans="1:4" ht="39.75" customHeight="1">
      <c r="A129" s="21" t="s">
        <v>24</v>
      </c>
      <c r="B129" s="22"/>
      <c r="C129" s="23">
        <f t="shared" ref="C129" si="53">C130+C132+C134</f>
        <v>3</v>
      </c>
      <c r="D129" s="23"/>
    </row>
    <row r="130" spans="1:4" ht="39.75" customHeight="1">
      <c r="A130" s="24"/>
      <c r="B130" s="25" t="s">
        <v>127</v>
      </c>
      <c r="C130" s="26">
        <f t="shared" ref="C130" si="54">C131</f>
        <v>1</v>
      </c>
      <c r="D130" s="172"/>
    </row>
    <row r="131" spans="1:4" ht="39.75" customHeight="1">
      <c r="A131" s="38"/>
      <c r="B131" s="32" t="s">
        <v>128</v>
      </c>
      <c r="C131" s="33">
        <v>1</v>
      </c>
      <c r="D131" s="169" t="s">
        <v>1863</v>
      </c>
    </row>
    <row r="132" spans="1:4" ht="39.75" customHeight="1">
      <c r="A132" s="24"/>
      <c r="B132" s="25" t="s">
        <v>129</v>
      </c>
      <c r="C132" s="26">
        <f t="shared" ref="C132" si="55">C133</f>
        <v>1</v>
      </c>
      <c r="D132" s="172"/>
    </row>
    <row r="133" spans="1:4" ht="39.75" customHeight="1">
      <c r="A133" s="38"/>
      <c r="B133" s="32" t="s">
        <v>130</v>
      </c>
      <c r="C133" s="33">
        <v>1</v>
      </c>
      <c r="D133" s="169" t="s">
        <v>1864</v>
      </c>
    </row>
    <row r="134" spans="1:4" ht="39.75" customHeight="1">
      <c r="A134" s="24"/>
      <c r="B134" s="25" t="s">
        <v>131</v>
      </c>
      <c r="C134" s="26">
        <f t="shared" ref="C134" si="56">C135</f>
        <v>1</v>
      </c>
      <c r="D134" s="172"/>
    </row>
    <row r="135" spans="1:4" ht="39.75" customHeight="1">
      <c r="A135" s="38"/>
      <c r="B135" s="32" t="s">
        <v>132</v>
      </c>
      <c r="C135" s="33">
        <v>1</v>
      </c>
      <c r="D135" s="169" t="s">
        <v>1865</v>
      </c>
    </row>
    <row r="136" spans="1:4" ht="39.75" customHeight="1">
      <c r="A136" s="21" t="s">
        <v>36</v>
      </c>
      <c r="B136" s="22"/>
      <c r="C136" s="23">
        <f t="shared" ref="C136" si="57">C137+C139+C141</f>
        <v>3</v>
      </c>
      <c r="D136" s="23"/>
    </row>
    <row r="137" spans="1:4" ht="39.75" customHeight="1">
      <c r="A137" s="24"/>
      <c r="B137" s="25" t="s">
        <v>133</v>
      </c>
      <c r="C137" s="26">
        <f t="shared" ref="C137" si="58">C138</f>
        <v>1</v>
      </c>
      <c r="D137" s="172"/>
    </row>
    <row r="138" spans="1:4" ht="39.75" customHeight="1">
      <c r="A138" s="27"/>
      <c r="B138" s="28" t="s">
        <v>134</v>
      </c>
      <c r="C138" s="29">
        <v>1</v>
      </c>
      <c r="D138" s="168" t="s">
        <v>1866</v>
      </c>
    </row>
    <row r="139" spans="1:4" ht="39.75" customHeight="1">
      <c r="A139" s="24"/>
      <c r="B139" s="25" t="s">
        <v>135</v>
      </c>
      <c r="C139" s="26">
        <f t="shared" ref="C139" si="59">C140</f>
        <v>1</v>
      </c>
      <c r="D139" s="172"/>
    </row>
    <row r="140" spans="1:4" ht="39.75" customHeight="1">
      <c r="A140" s="27"/>
      <c r="B140" s="28" t="s">
        <v>136</v>
      </c>
      <c r="C140" s="29">
        <v>1</v>
      </c>
      <c r="D140" s="168" t="s">
        <v>1867</v>
      </c>
    </row>
    <row r="141" spans="1:4" ht="39.75" customHeight="1">
      <c r="A141" s="24"/>
      <c r="B141" s="25" t="s">
        <v>137</v>
      </c>
      <c r="C141" s="26">
        <f t="shared" ref="C141" si="60">C142</f>
        <v>1</v>
      </c>
      <c r="D141" s="172"/>
    </row>
    <row r="142" spans="1:4" ht="39.75" customHeight="1">
      <c r="A142" s="27"/>
      <c r="B142" s="28" t="s">
        <v>138</v>
      </c>
      <c r="C142" s="29">
        <v>1</v>
      </c>
      <c r="D142" s="168" t="s">
        <v>1868</v>
      </c>
    </row>
    <row r="143" spans="1:4" ht="39.75" customHeight="1">
      <c r="A143" s="15" t="s">
        <v>139</v>
      </c>
      <c r="B143" s="31"/>
      <c r="C143" s="17">
        <f>C144+C173+C226+C249</f>
        <v>65</v>
      </c>
      <c r="D143" s="17"/>
    </row>
    <row r="144" spans="1:4" ht="39.75" customHeight="1">
      <c r="A144" s="18" t="s">
        <v>140</v>
      </c>
      <c r="B144" s="30"/>
      <c r="C144" s="20">
        <f>+C145+C169</f>
        <v>17</v>
      </c>
      <c r="D144" s="20"/>
    </row>
    <row r="145" spans="1:4" ht="39.75" customHeight="1">
      <c r="A145" s="21" t="s">
        <v>24</v>
      </c>
      <c r="B145" s="22"/>
      <c r="C145" s="23">
        <f>C146+C149+C151+C154+C157+C160+C163+C166</f>
        <v>15</v>
      </c>
      <c r="D145" s="23"/>
    </row>
    <row r="146" spans="1:4" ht="39.75" customHeight="1">
      <c r="A146" s="24"/>
      <c r="B146" s="25" t="s">
        <v>141</v>
      </c>
      <c r="C146" s="26">
        <f t="shared" ref="C146" si="61">C147+C148</f>
        <v>2</v>
      </c>
      <c r="D146" s="173"/>
    </row>
    <row r="147" spans="1:4" ht="39.75" customHeight="1">
      <c r="A147" s="27"/>
      <c r="B147" s="28" t="s">
        <v>142</v>
      </c>
      <c r="C147" s="29">
        <v>1</v>
      </c>
      <c r="D147" s="168" t="s">
        <v>1869</v>
      </c>
    </row>
    <row r="148" spans="1:4" ht="39.75" customHeight="1">
      <c r="A148" s="27"/>
      <c r="B148" s="28" t="s">
        <v>143</v>
      </c>
      <c r="C148" s="40">
        <v>1</v>
      </c>
      <c r="D148" s="168" t="s">
        <v>1870</v>
      </c>
    </row>
    <row r="149" spans="1:4" ht="39.75" customHeight="1">
      <c r="A149" s="24"/>
      <c r="B149" s="25" t="s">
        <v>144</v>
      </c>
      <c r="C149" s="26">
        <f>+C150</f>
        <v>1</v>
      </c>
      <c r="D149" s="172"/>
    </row>
    <row r="150" spans="1:4" ht="39.75" customHeight="1">
      <c r="A150" s="27"/>
      <c r="B150" s="28" t="s">
        <v>145</v>
      </c>
      <c r="C150" s="40">
        <v>1</v>
      </c>
      <c r="D150" s="168" t="s">
        <v>1871</v>
      </c>
    </row>
    <row r="151" spans="1:4" ht="39.75" customHeight="1">
      <c r="A151" s="24"/>
      <c r="B151" s="25" t="s">
        <v>146</v>
      </c>
      <c r="C151" s="26">
        <f t="shared" ref="C151" si="62">C152+C153</f>
        <v>2</v>
      </c>
      <c r="D151" s="173"/>
    </row>
    <row r="152" spans="1:4" ht="39.75" customHeight="1">
      <c r="A152" s="27"/>
      <c r="B152" s="28" t="s">
        <v>147</v>
      </c>
      <c r="C152" s="40">
        <v>1</v>
      </c>
      <c r="D152" s="168" t="s">
        <v>1872</v>
      </c>
    </row>
    <row r="153" spans="1:4" ht="39.75" customHeight="1">
      <c r="A153" s="27"/>
      <c r="B153" s="28" t="s">
        <v>148</v>
      </c>
      <c r="C153" s="40">
        <v>1</v>
      </c>
      <c r="D153" s="168" t="s">
        <v>1873</v>
      </c>
    </row>
    <row r="154" spans="1:4" ht="39.75" customHeight="1">
      <c r="A154" s="24"/>
      <c r="B154" s="25" t="s">
        <v>149</v>
      </c>
      <c r="C154" s="26">
        <f t="shared" ref="C154" si="63">C155+C156</f>
        <v>2</v>
      </c>
      <c r="D154" s="172"/>
    </row>
    <row r="155" spans="1:4" ht="39.75" customHeight="1">
      <c r="A155" s="27"/>
      <c r="B155" s="28" t="s">
        <v>150</v>
      </c>
      <c r="C155" s="40">
        <v>1</v>
      </c>
      <c r="D155" s="168" t="s">
        <v>1874</v>
      </c>
    </row>
    <row r="156" spans="1:4" ht="39.75" customHeight="1">
      <c r="A156" s="27"/>
      <c r="B156" s="28" t="s">
        <v>151</v>
      </c>
      <c r="C156" s="40">
        <v>1</v>
      </c>
      <c r="D156" s="168" t="s">
        <v>1875</v>
      </c>
    </row>
    <row r="157" spans="1:4" ht="39.75" customHeight="1">
      <c r="A157" s="24"/>
      <c r="B157" s="25" t="s">
        <v>152</v>
      </c>
      <c r="C157" s="26">
        <f t="shared" ref="C157" si="64">C158+C159</f>
        <v>2</v>
      </c>
      <c r="D157" s="173"/>
    </row>
    <row r="158" spans="1:4" ht="39.75" customHeight="1">
      <c r="A158" s="27"/>
      <c r="B158" s="28" t="s">
        <v>153</v>
      </c>
      <c r="C158" s="40">
        <v>1</v>
      </c>
      <c r="D158" s="168" t="s">
        <v>1876</v>
      </c>
    </row>
    <row r="159" spans="1:4" ht="39.75" customHeight="1">
      <c r="A159" s="27"/>
      <c r="B159" s="28" t="s">
        <v>154</v>
      </c>
      <c r="C159" s="40">
        <v>1</v>
      </c>
      <c r="D159" s="168" t="s">
        <v>1877</v>
      </c>
    </row>
    <row r="160" spans="1:4" ht="39.75" customHeight="1">
      <c r="A160" s="24"/>
      <c r="B160" s="25" t="s">
        <v>155</v>
      </c>
      <c r="C160" s="26">
        <f t="shared" ref="C160" si="65">C161+C162</f>
        <v>2</v>
      </c>
      <c r="D160" s="172"/>
    </row>
    <row r="161" spans="1:4" ht="39.75" customHeight="1">
      <c r="A161" s="27"/>
      <c r="B161" s="28" t="s">
        <v>156</v>
      </c>
      <c r="C161" s="40">
        <v>1</v>
      </c>
      <c r="D161" s="168" t="s">
        <v>1878</v>
      </c>
    </row>
    <row r="162" spans="1:4" ht="39.75" customHeight="1">
      <c r="A162" s="27"/>
      <c r="B162" s="28" t="s">
        <v>157</v>
      </c>
      <c r="C162" s="29">
        <v>1</v>
      </c>
      <c r="D162" s="168" t="s">
        <v>1879</v>
      </c>
    </row>
    <row r="163" spans="1:4" ht="39.75" customHeight="1">
      <c r="A163" s="24"/>
      <c r="B163" s="25" t="s">
        <v>158</v>
      </c>
      <c r="C163" s="26">
        <f t="shared" ref="C163" si="66">C164+C165</f>
        <v>2</v>
      </c>
      <c r="D163" s="26"/>
    </row>
    <row r="164" spans="1:4" ht="39.75" customHeight="1">
      <c r="A164" s="27"/>
      <c r="B164" s="28" t="s">
        <v>159</v>
      </c>
      <c r="C164" s="40">
        <v>1</v>
      </c>
      <c r="D164" s="168" t="s">
        <v>1880</v>
      </c>
    </row>
    <row r="165" spans="1:4" ht="39.75" customHeight="1">
      <c r="A165" s="27"/>
      <c r="B165" s="28" t="s">
        <v>160</v>
      </c>
      <c r="C165" s="40">
        <v>1</v>
      </c>
      <c r="D165" s="168" t="s">
        <v>1881</v>
      </c>
    </row>
    <row r="166" spans="1:4" ht="39.75" customHeight="1">
      <c r="A166" s="24"/>
      <c r="B166" s="25" t="s">
        <v>161</v>
      </c>
      <c r="C166" s="26">
        <f t="shared" ref="C166" si="67">C167+C168</f>
        <v>2</v>
      </c>
      <c r="D166" s="172"/>
    </row>
    <row r="167" spans="1:4" ht="39.75" customHeight="1">
      <c r="A167" s="27"/>
      <c r="B167" s="28" t="s">
        <v>162</v>
      </c>
      <c r="C167" s="40">
        <v>1</v>
      </c>
      <c r="D167" s="168" t="s">
        <v>1882</v>
      </c>
    </row>
    <row r="168" spans="1:4" ht="39.75" customHeight="1">
      <c r="A168" s="27"/>
      <c r="B168" s="28" t="s">
        <v>163</v>
      </c>
      <c r="C168" s="40">
        <v>1</v>
      </c>
      <c r="D168" s="168" t="s">
        <v>1883</v>
      </c>
    </row>
    <row r="169" spans="1:4" ht="39.75" customHeight="1">
      <c r="A169" s="21" t="s">
        <v>47</v>
      </c>
      <c r="B169" s="22"/>
      <c r="C169" s="23">
        <f>+C170</f>
        <v>2</v>
      </c>
      <c r="D169" s="23"/>
    </row>
    <row r="170" spans="1:4" ht="39.75" customHeight="1">
      <c r="A170" s="24"/>
      <c r="B170" s="25" t="s">
        <v>164</v>
      </c>
      <c r="C170" s="26">
        <f t="shared" ref="C170" si="68">C171+C172</f>
        <v>2</v>
      </c>
      <c r="D170" s="26"/>
    </row>
    <row r="171" spans="1:4" ht="39.75" customHeight="1">
      <c r="A171" s="27"/>
      <c r="B171" s="28" t="s">
        <v>165</v>
      </c>
      <c r="C171" s="40">
        <v>1</v>
      </c>
      <c r="D171" s="168" t="s">
        <v>1884</v>
      </c>
    </row>
    <row r="172" spans="1:4" ht="39.75" customHeight="1">
      <c r="A172" s="27"/>
      <c r="B172" s="28" t="s">
        <v>166</v>
      </c>
      <c r="C172" s="40">
        <v>1</v>
      </c>
      <c r="D172" s="168" t="s">
        <v>1885</v>
      </c>
    </row>
    <row r="173" spans="1:4" ht="39.75" customHeight="1">
      <c r="A173" s="18" t="s">
        <v>167</v>
      </c>
      <c r="B173" s="30"/>
      <c r="C173" s="20">
        <f t="shared" ref="C173" si="69">C174+C178+C190+C197+C217</f>
        <v>31</v>
      </c>
      <c r="D173" s="20"/>
    </row>
    <row r="174" spans="1:4" ht="39.75" customHeight="1">
      <c r="A174" s="21" t="s">
        <v>24</v>
      </c>
      <c r="B174" s="22"/>
      <c r="C174" s="23">
        <f t="shared" ref="C174" si="70">C175</f>
        <v>2</v>
      </c>
      <c r="D174" s="23"/>
    </row>
    <row r="175" spans="1:4" ht="39.75" customHeight="1">
      <c r="A175" s="24"/>
      <c r="B175" s="25" t="s">
        <v>168</v>
      </c>
      <c r="C175" s="26">
        <f t="shared" ref="C175" si="71">C176+C177</f>
        <v>2</v>
      </c>
      <c r="D175" s="26"/>
    </row>
    <row r="176" spans="1:4" ht="39.75" customHeight="1">
      <c r="A176" s="27"/>
      <c r="B176" s="28" t="s">
        <v>169</v>
      </c>
      <c r="C176" s="29">
        <v>1</v>
      </c>
      <c r="D176" s="168" t="s">
        <v>1886</v>
      </c>
    </row>
    <row r="177" spans="1:4" ht="39.75" customHeight="1">
      <c r="A177" s="27"/>
      <c r="B177" s="28" t="s">
        <v>170</v>
      </c>
      <c r="C177" s="29">
        <v>1</v>
      </c>
      <c r="D177" s="168" t="s">
        <v>1887</v>
      </c>
    </row>
    <row r="178" spans="1:4" ht="39.75" customHeight="1">
      <c r="A178" s="21" t="s">
        <v>47</v>
      </c>
      <c r="B178" s="22"/>
      <c r="C178" s="23">
        <f t="shared" ref="C178" si="72">C179+C182+C185+C188</f>
        <v>7</v>
      </c>
      <c r="D178" s="23"/>
    </row>
    <row r="179" spans="1:4" ht="39.75" customHeight="1">
      <c r="A179" s="24"/>
      <c r="B179" s="25" t="s">
        <v>171</v>
      </c>
      <c r="C179" s="26">
        <f t="shared" ref="C179" si="73">C180+C181</f>
        <v>2</v>
      </c>
      <c r="D179" s="172"/>
    </row>
    <row r="180" spans="1:4" ht="39.75" customHeight="1">
      <c r="A180" s="27"/>
      <c r="B180" s="28" t="s">
        <v>172</v>
      </c>
      <c r="C180" s="29">
        <v>1</v>
      </c>
      <c r="D180" s="168" t="s">
        <v>1888</v>
      </c>
    </row>
    <row r="181" spans="1:4" ht="39.75" customHeight="1">
      <c r="A181" s="27"/>
      <c r="B181" s="28" t="s">
        <v>173</v>
      </c>
      <c r="C181" s="29">
        <v>1</v>
      </c>
      <c r="D181" s="168" t="s">
        <v>1889</v>
      </c>
    </row>
    <row r="182" spans="1:4" ht="39.75" customHeight="1">
      <c r="A182" s="24"/>
      <c r="B182" s="25" t="s">
        <v>174</v>
      </c>
      <c r="C182" s="26">
        <f t="shared" ref="C182" si="74">C183+C184</f>
        <v>2</v>
      </c>
      <c r="D182" s="172"/>
    </row>
    <row r="183" spans="1:4" ht="39.75" customHeight="1">
      <c r="A183" s="27"/>
      <c r="B183" s="28" t="s">
        <v>175</v>
      </c>
      <c r="C183" s="29">
        <v>1</v>
      </c>
      <c r="D183" s="168" t="s">
        <v>1890</v>
      </c>
    </row>
    <row r="184" spans="1:4" ht="39.75" customHeight="1">
      <c r="A184" s="27"/>
      <c r="B184" s="28" t="s">
        <v>176</v>
      </c>
      <c r="C184" s="29">
        <v>1</v>
      </c>
      <c r="D184" s="168" t="s">
        <v>1891</v>
      </c>
    </row>
    <row r="185" spans="1:4" ht="39.75" customHeight="1">
      <c r="A185" s="24"/>
      <c r="B185" s="25" t="s">
        <v>177</v>
      </c>
      <c r="C185" s="26">
        <f t="shared" ref="C185" si="75">C186+C187</f>
        <v>2</v>
      </c>
      <c r="D185" s="172"/>
    </row>
    <row r="186" spans="1:4" ht="39.75" customHeight="1">
      <c r="A186" s="27"/>
      <c r="B186" s="28" t="s">
        <v>178</v>
      </c>
      <c r="C186" s="29">
        <v>1</v>
      </c>
      <c r="D186" s="168" t="s">
        <v>1892</v>
      </c>
    </row>
    <row r="187" spans="1:4" ht="39.75" customHeight="1">
      <c r="A187" s="27"/>
      <c r="B187" s="28" t="s">
        <v>179</v>
      </c>
      <c r="C187" s="29">
        <v>1</v>
      </c>
      <c r="D187" s="168" t="s">
        <v>1893</v>
      </c>
    </row>
    <row r="188" spans="1:4" ht="39.75" customHeight="1">
      <c r="A188" s="24"/>
      <c r="B188" s="25" t="s">
        <v>180</v>
      </c>
      <c r="C188" s="26">
        <f t="shared" ref="C188" si="76">C189</f>
        <v>1</v>
      </c>
      <c r="D188" s="172"/>
    </row>
    <row r="189" spans="1:4" ht="39.75" customHeight="1">
      <c r="A189" s="34" t="s">
        <v>181</v>
      </c>
      <c r="B189" s="28" t="s">
        <v>182</v>
      </c>
      <c r="C189" s="29">
        <v>1</v>
      </c>
      <c r="D189" s="168" t="s">
        <v>1894</v>
      </c>
    </row>
    <row r="190" spans="1:4" ht="39.75" customHeight="1">
      <c r="A190" s="21" t="s">
        <v>63</v>
      </c>
      <c r="B190" s="22"/>
      <c r="C190" s="23">
        <f t="shared" ref="C190" si="77">C191+C194</f>
        <v>4</v>
      </c>
      <c r="D190" s="23"/>
    </row>
    <row r="191" spans="1:4" ht="39.75" customHeight="1">
      <c r="A191" s="24"/>
      <c r="B191" s="25" t="s">
        <v>183</v>
      </c>
      <c r="C191" s="26">
        <f t="shared" ref="C191" si="78">C192+C193</f>
        <v>2</v>
      </c>
      <c r="D191" s="172"/>
    </row>
    <row r="192" spans="1:4" ht="39.75" customHeight="1">
      <c r="A192" s="27"/>
      <c r="B192" s="28" t="s">
        <v>184</v>
      </c>
      <c r="C192" s="29">
        <v>1</v>
      </c>
      <c r="D192" s="168" t="s">
        <v>1895</v>
      </c>
    </row>
    <row r="193" spans="1:4" ht="39.75" customHeight="1">
      <c r="A193" s="27"/>
      <c r="B193" s="28" t="s">
        <v>185</v>
      </c>
      <c r="C193" s="29">
        <v>1</v>
      </c>
      <c r="D193" s="168" t="s">
        <v>1896</v>
      </c>
    </row>
    <row r="194" spans="1:4" ht="39.75" customHeight="1">
      <c r="A194" s="24"/>
      <c r="B194" s="25" t="s">
        <v>186</v>
      </c>
      <c r="C194" s="26">
        <f t="shared" ref="C194" si="79">C195+C196</f>
        <v>2</v>
      </c>
      <c r="D194" s="172"/>
    </row>
    <row r="195" spans="1:4" ht="39.75" customHeight="1">
      <c r="A195" s="27"/>
      <c r="B195" s="28" t="s">
        <v>187</v>
      </c>
      <c r="C195" s="29">
        <v>1</v>
      </c>
      <c r="D195" s="168" t="s">
        <v>1897</v>
      </c>
    </row>
    <row r="196" spans="1:4" ht="39.75" customHeight="1">
      <c r="A196" s="27"/>
      <c r="B196" s="28" t="s">
        <v>188</v>
      </c>
      <c r="C196" s="29">
        <v>1</v>
      </c>
      <c r="D196" s="168" t="s">
        <v>1898</v>
      </c>
    </row>
    <row r="197" spans="1:4" ht="39.75" customHeight="1">
      <c r="A197" s="21" t="s">
        <v>73</v>
      </c>
      <c r="B197" s="22"/>
      <c r="C197" s="23">
        <f t="shared" ref="C197" si="80">C198+C201+C203+C207+C210+C214</f>
        <v>13</v>
      </c>
      <c r="D197" s="23"/>
    </row>
    <row r="198" spans="1:4" ht="39.75" customHeight="1">
      <c r="A198" s="24"/>
      <c r="B198" s="25" t="s">
        <v>189</v>
      </c>
      <c r="C198" s="26">
        <f t="shared" ref="C198" si="81">C199+C200</f>
        <v>2</v>
      </c>
      <c r="D198" s="172"/>
    </row>
    <row r="199" spans="1:4" ht="39.75" customHeight="1">
      <c r="A199" s="27"/>
      <c r="B199" s="28" t="s">
        <v>190</v>
      </c>
      <c r="C199" s="29">
        <v>1</v>
      </c>
      <c r="D199" s="168" t="s">
        <v>1899</v>
      </c>
    </row>
    <row r="200" spans="1:4" ht="39.75" customHeight="1">
      <c r="A200" s="27"/>
      <c r="B200" s="28" t="s">
        <v>191</v>
      </c>
      <c r="C200" s="29">
        <v>1</v>
      </c>
      <c r="D200" s="168" t="s">
        <v>1900</v>
      </c>
    </row>
    <row r="201" spans="1:4" ht="39.75" customHeight="1">
      <c r="A201" s="24"/>
      <c r="B201" s="25" t="s">
        <v>129</v>
      </c>
      <c r="C201" s="26">
        <f t="shared" ref="C201" si="82">C202</f>
        <v>1</v>
      </c>
      <c r="D201" s="172"/>
    </row>
    <row r="202" spans="1:4" ht="39.75" customHeight="1">
      <c r="A202" s="27"/>
      <c r="B202" s="28" t="s">
        <v>192</v>
      </c>
      <c r="C202" s="29">
        <v>1</v>
      </c>
      <c r="D202" s="168" t="s">
        <v>1901</v>
      </c>
    </row>
    <row r="203" spans="1:4" ht="39.75" customHeight="1">
      <c r="A203" s="24"/>
      <c r="B203" s="25" t="s">
        <v>193</v>
      </c>
      <c r="C203" s="26">
        <f t="shared" ref="C203" si="83">C204+C205+C206</f>
        <v>3</v>
      </c>
      <c r="D203" s="172"/>
    </row>
    <row r="204" spans="1:4" ht="39.75" customHeight="1">
      <c r="A204" s="27"/>
      <c r="B204" s="28" t="s">
        <v>194</v>
      </c>
      <c r="C204" s="29">
        <v>1</v>
      </c>
      <c r="D204" s="168" t="s">
        <v>1902</v>
      </c>
    </row>
    <row r="205" spans="1:4" ht="39.75" customHeight="1">
      <c r="A205" s="27"/>
      <c r="B205" s="28" t="s">
        <v>195</v>
      </c>
      <c r="C205" s="29">
        <v>1</v>
      </c>
      <c r="D205" s="168" t="s">
        <v>1902</v>
      </c>
    </row>
    <row r="206" spans="1:4" ht="39.75" customHeight="1">
      <c r="A206" s="27"/>
      <c r="B206" s="28" t="s">
        <v>196</v>
      </c>
      <c r="C206" s="29">
        <v>1</v>
      </c>
      <c r="D206" s="168" t="s">
        <v>1903</v>
      </c>
    </row>
    <row r="207" spans="1:4" ht="39.75" customHeight="1">
      <c r="A207" s="24"/>
      <c r="B207" s="25" t="s">
        <v>197</v>
      </c>
      <c r="C207" s="26">
        <f t="shared" ref="C207" si="84">C208+C209</f>
        <v>2</v>
      </c>
      <c r="D207" s="172"/>
    </row>
    <row r="208" spans="1:4" ht="39.75" customHeight="1">
      <c r="A208" s="27"/>
      <c r="B208" s="28" t="s">
        <v>198</v>
      </c>
      <c r="C208" s="29">
        <v>1</v>
      </c>
      <c r="D208" s="168" t="s">
        <v>1904</v>
      </c>
    </row>
    <row r="209" spans="1:4" ht="39.75" customHeight="1">
      <c r="A209" s="27"/>
      <c r="B209" s="28" t="s">
        <v>199</v>
      </c>
      <c r="C209" s="29">
        <v>1</v>
      </c>
      <c r="D209" s="168" t="s">
        <v>1905</v>
      </c>
    </row>
    <row r="210" spans="1:4" ht="39.75" customHeight="1">
      <c r="A210" s="24"/>
      <c r="B210" s="25" t="s">
        <v>200</v>
      </c>
      <c r="C210" s="26">
        <f t="shared" ref="C210" si="85">C211+C212+C213</f>
        <v>3</v>
      </c>
      <c r="D210" s="172"/>
    </row>
    <row r="211" spans="1:4" ht="39.75" customHeight="1">
      <c r="A211" s="34"/>
      <c r="B211" s="41" t="s">
        <v>201</v>
      </c>
      <c r="C211" s="29">
        <v>1</v>
      </c>
      <c r="D211" s="168" t="s">
        <v>1906</v>
      </c>
    </row>
    <row r="212" spans="1:4" ht="39.75" customHeight="1">
      <c r="A212" s="34" t="s">
        <v>181</v>
      </c>
      <c r="B212" s="39" t="s">
        <v>202</v>
      </c>
      <c r="C212" s="29">
        <v>1</v>
      </c>
      <c r="D212" s="168" t="s">
        <v>1907</v>
      </c>
    </row>
    <row r="213" spans="1:4" ht="39.75" customHeight="1">
      <c r="A213" s="34" t="s">
        <v>181</v>
      </c>
      <c r="B213" s="39" t="s">
        <v>203</v>
      </c>
      <c r="C213" s="29">
        <v>1</v>
      </c>
      <c r="D213" s="168" t="s">
        <v>1908</v>
      </c>
    </row>
    <row r="214" spans="1:4" ht="39.75" customHeight="1">
      <c r="A214" s="24"/>
      <c r="B214" s="25" t="s">
        <v>204</v>
      </c>
      <c r="C214" s="26">
        <f t="shared" ref="C214" si="86">C215+C216</f>
        <v>2</v>
      </c>
      <c r="D214" s="172"/>
    </row>
    <row r="215" spans="1:4" ht="39.75" customHeight="1">
      <c r="A215" s="27"/>
      <c r="B215" s="28" t="s">
        <v>205</v>
      </c>
      <c r="C215" s="29">
        <v>1</v>
      </c>
      <c r="D215" s="168" t="s">
        <v>1909</v>
      </c>
    </row>
    <row r="216" spans="1:4" ht="39.75" customHeight="1">
      <c r="A216" s="27"/>
      <c r="B216" s="28" t="s">
        <v>206</v>
      </c>
      <c r="C216" s="29">
        <v>1</v>
      </c>
      <c r="D216" s="168" t="s">
        <v>1910</v>
      </c>
    </row>
    <row r="217" spans="1:4" ht="39.75" customHeight="1">
      <c r="A217" s="21" t="s">
        <v>80</v>
      </c>
      <c r="B217" s="22"/>
      <c r="C217" s="23">
        <f t="shared" ref="C217" si="87">C218+C221+C224</f>
        <v>5</v>
      </c>
      <c r="D217" s="23"/>
    </row>
    <row r="218" spans="1:4" ht="39.75" customHeight="1">
      <c r="A218" s="24"/>
      <c r="B218" s="25" t="s">
        <v>207</v>
      </c>
      <c r="C218" s="26">
        <f t="shared" ref="C218" si="88">C219+C220</f>
        <v>2</v>
      </c>
      <c r="D218" s="172"/>
    </row>
    <row r="219" spans="1:4" ht="39.75" customHeight="1">
      <c r="A219" s="27"/>
      <c r="B219" s="28" t="s">
        <v>208</v>
      </c>
      <c r="C219" s="29">
        <v>1</v>
      </c>
      <c r="D219" s="168" t="s">
        <v>1911</v>
      </c>
    </row>
    <row r="220" spans="1:4" ht="39.75" customHeight="1">
      <c r="A220" s="34" t="s">
        <v>181</v>
      </c>
      <c r="B220" s="28" t="s">
        <v>209</v>
      </c>
      <c r="C220" s="29">
        <v>1</v>
      </c>
      <c r="D220" s="168" t="s">
        <v>1912</v>
      </c>
    </row>
    <row r="221" spans="1:4" ht="39.75" customHeight="1">
      <c r="A221" s="24"/>
      <c r="B221" s="25" t="s">
        <v>210</v>
      </c>
      <c r="C221" s="26">
        <f t="shared" ref="C221" si="89">C222+C223</f>
        <v>2</v>
      </c>
      <c r="D221" s="172"/>
    </row>
    <row r="222" spans="1:4" ht="39.75" customHeight="1">
      <c r="A222" s="27"/>
      <c r="B222" s="28" t="s">
        <v>211</v>
      </c>
      <c r="C222" s="29">
        <v>1</v>
      </c>
      <c r="D222" s="168" t="s">
        <v>1913</v>
      </c>
    </row>
    <row r="223" spans="1:4" ht="39.75" customHeight="1">
      <c r="A223" s="34" t="s">
        <v>181</v>
      </c>
      <c r="B223" s="28" t="s">
        <v>212</v>
      </c>
      <c r="C223" s="29">
        <v>1</v>
      </c>
      <c r="D223" s="168" t="s">
        <v>1914</v>
      </c>
    </row>
    <row r="224" spans="1:4" ht="39.75" customHeight="1">
      <c r="A224" s="24"/>
      <c r="B224" s="25" t="s">
        <v>213</v>
      </c>
      <c r="C224" s="26">
        <f t="shared" ref="C224" si="90">C225</f>
        <v>1</v>
      </c>
      <c r="D224" s="172"/>
    </row>
    <row r="225" spans="1:4" ht="39.75" customHeight="1">
      <c r="A225" s="27"/>
      <c r="B225" s="28" t="s">
        <v>214</v>
      </c>
      <c r="C225" s="29">
        <v>1</v>
      </c>
      <c r="D225" s="168" t="s">
        <v>1915</v>
      </c>
    </row>
    <row r="226" spans="1:4" ht="39.75" customHeight="1">
      <c r="A226" s="18" t="s">
        <v>215</v>
      </c>
      <c r="B226" s="30"/>
      <c r="C226" s="20">
        <f t="shared" ref="C226" si="91">C227</f>
        <v>14</v>
      </c>
      <c r="D226" s="20"/>
    </row>
    <row r="227" spans="1:4" ht="39.75" customHeight="1">
      <c r="A227" s="21" t="s">
        <v>7</v>
      </c>
      <c r="B227" s="22"/>
      <c r="C227" s="23">
        <f t="shared" ref="C227" si="92">C228+C231+C233+C236+C239+C242+C245</f>
        <v>14</v>
      </c>
      <c r="D227" s="23"/>
    </row>
    <row r="228" spans="1:4" ht="39.75" customHeight="1">
      <c r="A228" s="24"/>
      <c r="B228" s="25" t="s">
        <v>216</v>
      </c>
      <c r="C228" s="26">
        <f t="shared" ref="C228" si="93">SUM(C229:C230)</f>
        <v>2</v>
      </c>
      <c r="D228" s="172"/>
    </row>
    <row r="229" spans="1:4" ht="39.75" customHeight="1">
      <c r="A229" s="27"/>
      <c r="B229" s="28" t="s">
        <v>217</v>
      </c>
      <c r="C229" s="29">
        <v>1</v>
      </c>
      <c r="D229" s="168" t="s">
        <v>1916</v>
      </c>
    </row>
    <row r="230" spans="1:4" ht="39.75" customHeight="1">
      <c r="A230" s="42"/>
      <c r="B230" s="43" t="s">
        <v>218</v>
      </c>
      <c r="C230" s="44">
        <v>1</v>
      </c>
      <c r="D230" s="168" t="s">
        <v>1917</v>
      </c>
    </row>
    <row r="231" spans="1:4" ht="39.75" customHeight="1">
      <c r="A231" s="24"/>
      <c r="B231" s="25" t="s">
        <v>219</v>
      </c>
      <c r="C231" s="26">
        <f t="shared" ref="C231" si="94">C232</f>
        <v>1</v>
      </c>
      <c r="D231" s="172"/>
    </row>
    <row r="232" spans="1:4" ht="39.75" customHeight="1">
      <c r="A232" s="27"/>
      <c r="B232" s="28" t="s">
        <v>220</v>
      </c>
      <c r="C232" s="29">
        <v>1</v>
      </c>
      <c r="D232" s="168" t="s">
        <v>1918</v>
      </c>
    </row>
    <row r="233" spans="1:4" ht="39.75" customHeight="1">
      <c r="A233" s="24"/>
      <c r="B233" s="25" t="s">
        <v>221</v>
      </c>
      <c r="C233" s="26">
        <f t="shared" ref="C233" si="95">SUM(C234:C235)</f>
        <v>2</v>
      </c>
      <c r="D233" s="172"/>
    </row>
    <row r="234" spans="1:4" ht="39.75" customHeight="1">
      <c r="A234" s="27"/>
      <c r="B234" s="28" t="s">
        <v>222</v>
      </c>
      <c r="C234" s="29">
        <v>1</v>
      </c>
      <c r="D234" s="168" t="s">
        <v>1919</v>
      </c>
    </row>
    <row r="235" spans="1:4" ht="39.75" customHeight="1">
      <c r="A235" s="27"/>
      <c r="B235" s="28" t="s">
        <v>223</v>
      </c>
      <c r="C235" s="29">
        <v>1</v>
      </c>
      <c r="D235" s="168" t="s">
        <v>1920</v>
      </c>
    </row>
    <row r="236" spans="1:4" ht="39.75" customHeight="1">
      <c r="A236" s="24"/>
      <c r="B236" s="25" t="s">
        <v>224</v>
      </c>
      <c r="C236" s="26">
        <f t="shared" ref="C236" si="96">C237+C238</f>
        <v>2</v>
      </c>
      <c r="D236" s="172"/>
    </row>
    <row r="237" spans="1:4" ht="39.75" customHeight="1">
      <c r="A237" s="45"/>
      <c r="B237" s="46" t="s">
        <v>225</v>
      </c>
      <c r="C237" s="29">
        <v>1</v>
      </c>
      <c r="D237" s="168" t="s">
        <v>1921</v>
      </c>
    </row>
    <row r="238" spans="1:4" ht="39.75" customHeight="1">
      <c r="A238" s="27"/>
      <c r="B238" s="28" t="s">
        <v>226</v>
      </c>
      <c r="C238" s="29">
        <v>1</v>
      </c>
      <c r="D238" s="168" t="s">
        <v>1922</v>
      </c>
    </row>
    <row r="239" spans="1:4" ht="39.75" customHeight="1">
      <c r="A239" s="24"/>
      <c r="B239" s="25" t="s">
        <v>227</v>
      </c>
      <c r="C239" s="26">
        <f t="shared" ref="C239" si="97">C240+C241</f>
        <v>2</v>
      </c>
      <c r="D239" s="172"/>
    </row>
    <row r="240" spans="1:4" ht="39.75" customHeight="1">
      <c r="A240" s="27"/>
      <c r="B240" s="28" t="s">
        <v>228</v>
      </c>
      <c r="C240" s="29">
        <v>1</v>
      </c>
      <c r="D240" s="168" t="s">
        <v>1923</v>
      </c>
    </row>
    <row r="241" spans="1:4" ht="39.75" customHeight="1">
      <c r="A241" s="27"/>
      <c r="B241" s="28" t="s">
        <v>229</v>
      </c>
      <c r="C241" s="29">
        <v>1</v>
      </c>
      <c r="D241" s="168" t="s">
        <v>1924</v>
      </c>
    </row>
    <row r="242" spans="1:4" ht="39.75" customHeight="1">
      <c r="A242" s="47"/>
      <c r="B242" s="25" t="s">
        <v>230</v>
      </c>
      <c r="C242" s="26">
        <f t="shared" ref="C242" si="98">C243+C244</f>
        <v>2</v>
      </c>
      <c r="D242" s="173"/>
    </row>
    <row r="243" spans="1:4" ht="39.75" customHeight="1">
      <c r="A243" s="27"/>
      <c r="B243" s="28" t="s">
        <v>231</v>
      </c>
      <c r="C243" s="29">
        <v>1</v>
      </c>
      <c r="D243" s="168" t="s">
        <v>1925</v>
      </c>
    </row>
    <row r="244" spans="1:4" ht="39.75" customHeight="1">
      <c r="A244" s="27"/>
      <c r="B244" s="28" t="s">
        <v>232</v>
      </c>
      <c r="C244" s="29">
        <v>1</v>
      </c>
      <c r="D244" s="168" t="s">
        <v>1926</v>
      </c>
    </row>
    <row r="245" spans="1:4" ht="39.75" customHeight="1">
      <c r="A245" s="24"/>
      <c r="B245" s="25" t="s">
        <v>233</v>
      </c>
      <c r="C245" s="26">
        <f t="shared" ref="C245" si="99">C246+C247+C248</f>
        <v>3</v>
      </c>
      <c r="D245" s="172"/>
    </row>
    <row r="246" spans="1:4" ht="39.75" customHeight="1">
      <c r="A246" s="27"/>
      <c r="B246" s="28" t="s">
        <v>234</v>
      </c>
      <c r="C246" s="29">
        <v>1</v>
      </c>
      <c r="D246" s="168" t="s">
        <v>1927</v>
      </c>
    </row>
    <row r="247" spans="1:4" ht="39.75" customHeight="1">
      <c r="A247" s="27"/>
      <c r="B247" s="28" t="s">
        <v>235</v>
      </c>
      <c r="C247" s="29">
        <v>1</v>
      </c>
      <c r="D247" s="168" t="s">
        <v>1928</v>
      </c>
    </row>
    <row r="248" spans="1:4" ht="39.75" customHeight="1">
      <c r="A248" s="27"/>
      <c r="B248" s="28" t="s">
        <v>236</v>
      </c>
      <c r="C248" s="29">
        <v>1</v>
      </c>
      <c r="D248" s="168" t="s">
        <v>1929</v>
      </c>
    </row>
    <row r="249" spans="1:4" ht="39.75" customHeight="1">
      <c r="A249" s="18" t="s">
        <v>237</v>
      </c>
      <c r="B249" s="30"/>
      <c r="C249" s="20">
        <f t="shared" ref="C249" si="100">C250</f>
        <v>3</v>
      </c>
      <c r="D249" s="20"/>
    </row>
    <row r="250" spans="1:4" ht="39.75" customHeight="1">
      <c r="A250" s="21" t="s">
        <v>7</v>
      </c>
      <c r="B250" s="22"/>
      <c r="C250" s="23">
        <f>C251+C253+C255</f>
        <v>3</v>
      </c>
      <c r="D250" s="23"/>
    </row>
    <row r="251" spans="1:4" ht="39.75" customHeight="1">
      <c r="A251" s="24"/>
      <c r="B251" s="25" t="s">
        <v>238</v>
      </c>
      <c r="C251" s="26">
        <f>+C252</f>
        <v>1</v>
      </c>
      <c r="D251" s="26"/>
    </row>
    <row r="252" spans="1:4" ht="39.75" customHeight="1">
      <c r="A252" s="27"/>
      <c r="B252" s="28" t="s">
        <v>239</v>
      </c>
      <c r="C252" s="29">
        <v>1</v>
      </c>
      <c r="D252" s="168" t="s">
        <v>1930</v>
      </c>
    </row>
    <row r="253" spans="1:4" ht="39.75" customHeight="1">
      <c r="A253" s="24"/>
      <c r="B253" s="25" t="s">
        <v>240</v>
      </c>
      <c r="C253" s="26">
        <f>+C254</f>
        <v>1</v>
      </c>
      <c r="D253" s="26"/>
    </row>
    <row r="254" spans="1:4" ht="39.75" customHeight="1">
      <c r="A254" s="27"/>
      <c r="B254" s="28" t="s">
        <v>241</v>
      </c>
      <c r="C254" s="29">
        <v>1</v>
      </c>
      <c r="D254" s="168" t="s">
        <v>1931</v>
      </c>
    </row>
    <row r="255" spans="1:4" ht="39.75" customHeight="1">
      <c r="A255" s="24"/>
      <c r="B255" s="154" t="s">
        <v>242</v>
      </c>
      <c r="C255" s="155">
        <f>+C256</f>
        <v>1</v>
      </c>
      <c r="D255" s="155"/>
    </row>
    <row r="256" spans="1:4" ht="39.75" customHeight="1">
      <c r="A256" s="27"/>
      <c r="B256" s="28" t="s">
        <v>243</v>
      </c>
      <c r="C256" s="29">
        <v>1</v>
      </c>
      <c r="D256" s="168" t="s">
        <v>1932</v>
      </c>
    </row>
    <row r="257" spans="1:4" ht="39.75" customHeight="1">
      <c r="A257" s="15" t="s">
        <v>244</v>
      </c>
      <c r="B257" s="31"/>
      <c r="C257" s="17">
        <f t="shared" ref="C257" si="101">C258+C269+C286+C312+C371+C404+C427</f>
        <v>109</v>
      </c>
      <c r="D257" s="17"/>
    </row>
    <row r="258" spans="1:4" ht="39.75" customHeight="1">
      <c r="A258" s="18" t="s">
        <v>245</v>
      </c>
      <c r="B258" s="30"/>
      <c r="C258" s="20">
        <f t="shared" ref="C258" si="102">C259</f>
        <v>6</v>
      </c>
      <c r="D258" s="20"/>
    </row>
    <row r="259" spans="1:4" ht="39.75" customHeight="1">
      <c r="A259" s="21" t="s">
        <v>7</v>
      </c>
      <c r="B259" s="22"/>
      <c r="C259" s="23">
        <f t="shared" ref="C259" si="103">C260+C263+C266</f>
        <v>6</v>
      </c>
      <c r="D259" s="23"/>
    </row>
    <row r="260" spans="1:4" ht="39.75" customHeight="1">
      <c r="A260" s="24"/>
      <c r="B260" s="25" t="s">
        <v>246</v>
      </c>
      <c r="C260" s="26">
        <f t="shared" ref="C260" si="104">SUM(C261:C262)</f>
        <v>2</v>
      </c>
      <c r="D260" s="172"/>
    </row>
    <row r="261" spans="1:4" ht="39.75" customHeight="1">
      <c r="A261" s="27"/>
      <c r="B261" s="28" t="s">
        <v>247</v>
      </c>
      <c r="C261" s="29">
        <v>1</v>
      </c>
      <c r="D261" s="169" t="s">
        <v>1933</v>
      </c>
    </row>
    <row r="262" spans="1:4" ht="39.75" customHeight="1">
      <c r="A262" s="34" t="s">
        <v>181</v>
      </c>
      <c r="B262" s="28" t="s">
        <v>248</v>
      </c>
      <c r="C262" s="29">
        <v>1</v>
      </c>
      <c r="D262" s="169" t="s">
        <v>1934</v>
      </c>
    </row>
    <row r="263" spans="1:4" ht="39.75" customHeight="1">
      <c r="A263" s="24"/>
      <c r="B263" s="25" t="s">
        <v>249</v>
      </c>
      <c r="C263" s="26">
        <f t="shared" ref="C263" si="105">SUM(C264:C265)</f>
        <v>2</v>
      </c>
      <c r="D263" s="172"/>
    </row>
    <row r="264" spans="1:4" ht="39.75" customHeight="1">
      <c r="A264" s="27"/>
      <c r="B264" s="28" t="s">
        <v>250</v>
      </c>
      <c r="C264" s="29">
        <v>1</v>
      </c>
      <c r="D264" s="168" t="s">
        <v>1935</v>
      </c>
    </row>
    <row r="265" spans="1:4" ht="39.75" customHeight="1">
      <c r="A265" s="27"/>
      <c r="B265" s="28" t="s">
        <v>251</v>
      </c>
      <c r="C265" s="29">
        <v>1</v>
      </c>
      <c r="D265" s="168" t="s">
        <v>1936</v>
      </c>
    </row>
    <row r="266" spans="1:4" ht="39.75" customHeight="1">
      <c r="A266" s="24"/>
      <c r="B266" s="25" t="s">
        <v>252</v>
      </c>
      <c r="C266" s="26">
        <f t="shared" ref="C266" si="106">SUM(C267:C268)</f>
        <v>2</v>
      </c>
      <c r="D266" s="172"/>
    </row>
    <row r="267" spans="1:4" ht="39.75" customHeight="1">
      <c r="A267" s="27"/>
      <c r="B267" s="28" t="s">
        <v>253</v>
      </c>
      <c r="C267" s="29">
        <v>1</v>
      </c>
      <c r="D267" s="168" t="s">
        <v>1937</v>
      </c>
    </row>
    <row r="268" spans="1:4" ht="39.75" customHeight="1">
      <c r="A268" s="27"/>
      <c r="B268" s="28" t="s">
        <v>254</v>
      </c>
      <c r="C268" s="29">
        <v>1</v>
      </c>
      <c r="D268" s="168" t="s">
        <v>1938</v>
      </c>
    </row>
    <row r="269" spans="1:4" ht="39.75" customHeight="1">
      <c r="A269" s="18" t="s">
        <v>255</v>
      </c>
      <c r="B269" s="30"/>
      <c r="C269" s="20">
        <f t="shared" ref="C269" si="107">C270+C279</f>
        <v>9</v>
      </c>
      <c r="D269" s="20"/>
    </row>
    <row r="270" spans="1:4" ht="39.75" customHeight="1">
      <c r="A270" s="21" t="s">
        <v>24</v>
      </c>
      <c r="B270" s="22"/>
      <c r="C270" s="23">
        <f t="shared" ref="C270" si="108">C271+C273+C276</f>
        <v>5</v>
      </c>
      <c r="D270" s="23"/>
    </row>
    <row r="271" spans="1:4" ht="39.75" customHeight="1">
      <c r="A271" s="24"/>
      <c r="B271" s="25" t="s">
        <v>256</v>
      </c>
      <c r="C271" s="26">
        <f t="shared" ref="C271" si="109">SUM(C272)</f>
        <v>1</v>
      </c>
      <c r="D271" s="172"/>
    </row>
    <row r="272" spans="1:4" ht="39.75" customHeight="1">
      <c r="A272" s="27"/>
      <c r="B272" s="32" t="s">
        <v>257</v>
      </c>
      <c r="C272" s="29">
        <v>1</v>
      </c>
      <c r="D272" s="168" t="s">
        <v>1939</v>
      </c>
    </row>
    <row r="273" spans="1:4" ht="39.75" customHeight="1">
      <c r="A273" s="24"/>
      <c r="B273" s="25" t="s">
        <v>258</v>
      </c>
      <c r="C273" s="26">
        <f t="shared" ref="C273" si="110">SUM(C274:C275)</f>
        <v>2</v>
      </c>
      <c r="D273" s="172"/>
    </row>
    <row r="274" spans="1:4" ht="39.75" customHeight="1">
      <c r="A274" s="27"/>
      <c r="B274" s="32" t="s">
        <v>259</v>
      </c>
      <c r="C274" s="29">
        <v>1</v>
      </c>
      <c r="D274" s="168" t="s">
        <v>1940</v>
      </c>
    </row>
    <row r="275" spans="1:4" ht="39.75" customHeight="1">
      <c r="A275" s="27"/>
      <c r="B275" s="32" t="s">
        <v>260</v>
      </c>
      <c r="C275" s="29">
        <v>1</v>
      </c>
      <c r="D275" s="168" t="s">
        <v>1941</v>
      </c>
    </row>
    <row r="276" spans="1:4" ht="39.75" customHeight="1">
      <c r="A276" s="24"/>
      <c r="B276" s="25" t="s">
        <v>261</v>
      </c>
      <c r="C276" s="26">
        <f t="shared" ref="C276" si="111">SUM(C277:C278)</f>
        <v>2</v>
      </c>
      <c r="D276" s="172"/>
    </row>
    <row r="277" spans="1:4" ht="39.75" customHeight="1">
      <c r="A277" s="27"/>
      <c r="B277" s="32" t="s">
        <v>262</v>
      </c>
      <c r="C277" s="29">
        <v>1</v>
      </c>
      <c r="D277" s="168" t="s">
        <v>1942</v>
      </c>
    </row>
    <row r="278" spans="1:4" ht="39.75" customHeight="1">
      <c r="A278" s="27"/>
      <c r="B278" s="32" t="s">
        <v>263</v>
      </c>
      <c r="C278" s="29">
        <v>1</v>
      </c>
      <c r="D278" s="168" t="s">
        <v>1943</v>
      </c>
    </row>
    <row r="279" spans="1:4" ht="39.75" customHeight="1">
      <c r="A279" s="21" t="s">
        <v>36</v>
      </c>
      <c r="B279" s="22"/>
      <c r="C279" s="23">
        <f t="shared" ref="C279" si="112">C280+C283</f>
        <v>4</v>
      </c>
      <c r="D279" s="23"/>
    </row>
    <row r="280" spans="1:4" ht="39.75" customHeight="1">
      <c r="A280" s="24"/>
      <c r="B280" s="25" t="s">
        <v>264</v>
      </c>
      <c r="C280" s="26">
        <f t="shared" ref="C280" si="113">SUM(C281:C282)</f>
        <v>2</v>
      </c>
      <c r="D280" s="172"/>
    </row>
    <row r="281" spans="1:4" ht="39.75" customHeight="1">
      <c r="A281" s="27"/>
      <c r="B281" s="32" t="s">
        <v>265</v>
      </c>
      <c r="C281" s="29">
        <v>1</v>
      </c>
      <c r="D281" s="168" t="s">
        <v>1944</v>
      </c>
    </row>
    <row r="282" spans="1:4" ht="39.75" customHeight="1">
      <c r="A282" s="27"/>
      <c r="B282" s="32" t="s">
        <v>266</v>
      </c>
      <c r="C282" s="29">
        <v>1</v>
      </c>
      <c r="D282" s="168" t="s">
        <v>1945</v>
      </c>
    </row>
    <row r="283" spans="1:4" ht="39.75" customHeight="1">
      <c r="A283" s="24"/>
      <c r="B283" s="25" t="s">
        <v>267</v>
      </c>
      <c r="C283" s="26">
        <f t="shared" ref="C283" si="114">SUM(C284:C285)</f>
        <v>2</v>
      </c>
      <c r="D283" s="172"/>
    </row>
    <row r="284" spans="1:4" ht="39.75" customHeight="1">
      <c r="A284" s="27"/>
      <c r="B284" s="32" t="s">
        <v>268</v>
      </c>
      <c r="C284" s="29">
        <v>1</v>
      </c>
      <c r="D284" s="168" t="s">
        <v>1946</v>
      </c>
    </row>
    <row r="285" spans="1:4" ht="39.75" customHeight="1">
      <c r="A285" s="27"/>
      <c r="B285" s="32" t="s">
        <v>269</v>
      </c>
      <c r="C285" s="29">
        <v>1</v>
      </c>
      <c r="D285" s="168" t="s">
        <v>1947</v>
      </c>
    </row>
    <row r="286" spans="1:4" ht="39.75" customHeight="1">
      <c r="A286" s="18" t="s">
        <v>270</v>
      </c>
      <c r="B286" s="30"/>
      <c r="C286" s="20">
        <f t="shared" ref="C286" si="115">C287+C291+C300</f>
        <v>15</v>
      </c>
      <c r="D286" s="20"/>
    </row>
    <row r="287" spans="1:4" ht="39.75" customHeight="1">
      <c r="A287" s="21" t="s">
        <v>24</v>
      </c>
      <c r="B287" s="22"/>
      <c r="C287" s="23">
        <f t="shared" ref="C287" si="116">C288</f>
        <v>2</v>
      </c>
      <c r="D287" s="23"/>
    </row>
    <row r="288" spans="1:4" ht="39.75" customHeight="1">
      <c r="A288" s="24"/>
      <c r="B288" s="25" t="s">
        <v>271</v>
      </c>
      <c r="C288" s="26">
        <f t="shared" ref="C288" si="117">C289+C290</f>
        <v>2</v>
      </c>
      <c r="D288" s="172"/>
    </row>
    <row r="289" spans="1:4" ht="39.75" customHeight="1">
      <c r="A289" s="27"/>
      <c r="B289" s="39" t="s">
        <v>272</v>
      </c>
      <c r="C289" s="29">
        <v>1</v>
      </c>
      <c r="D289" s="168" t="s">
        <v>1948</v>
      </c>
    </row>
    <row r="290" spans="1:4" ht="39.75" customHeight="1">
      <c r="A290" s="27"/>
      <c r="B290" s="32" t="s">
        <v>273</v>
      </c>
      <c r="C290" s="29">
        <v>1</v>
      </c>
      <c r="D290" s="168" t="s">
        <v>1949</v>
      </c>
    </row>
    <row r="291" spans="1:4" ht="39.75" customHeight="1">
      <c r="A291" s="21" t="s">
        <v>36</v>
      </c>
      <c r="B291" s="22"/>
      <c r="C291" s="23">
        <f t="shared" ref="C291" si="118">C292+C295+C298</f>
        <v>5</v>
      </c>
      <c r="D291" s="23"/>
    </row>
    <row r="292" spans="1:4" ht="39.75" customHeight="1">
      <c r="A292" s="24"/>
      <c r="B292" s="25" t="s">
        <v>274</v>
      </c>
      <c r="C292" s="26">
        <f t="shared" ref="C292" si="119">SUM(C293:C294)</f>
        <v>2</v>
      </c>
      <c r="D292" s="172"/>
    </row>
    <row r="293" spans="1:4" ht="39.75" customHeight="1">
      <c r="A293" s="27"/>
      <c r="B293" s="32" t="s">
        <v>275</v>
      </c>
      <c r="C293" s="33">
        <v>1</v>
      </c>
      <c r="D293" s="174" t="s">
        <v>1950</v>
      </c>
    </row>
    <row r="294" spans="1:4" ht="39.75" customHeight="1">
      <c r="A294" s="27"/>
      <c r="B294" s="32" t="s">
        <v>276</v>
      </c>
      <c r="C294" s="33">
        <v>1</v>
      </c>
      <c r="D294" s="174" t="s">
        <v>1951</v>
      </c>
    </row>
    <row r="295" spans="1:4" ht="39.75" customHeight="1">
      <c r="A295" s="24"/>
      <c r="B295" s="25" t="s">
        <v>277</v>
      </c>
      <c r="C295" s="26">
        <f t="shared" ref="C295" si="120">SUM(C296:C297)</f>
        <v>2</v>
      </c>
      <c r="D295" s="172"/>
    </row>
    <row r="296" spans="1:4" ht="39.75" customHeight="1">
      <c r="A296" s="27"/>
      <c r="B296" s="32" t="s">
        <v>278</v>
      </c>
      <c r="C296" s="29">
        <v>1</v>
      </c>
      <c r="D296" s="168" t="s">
        <v>1952</v>
      </c>
    </row>
    <row r="297" spans="1:4" ht="39.75" customHeight="1">
      <c r="A297" s="27"/>
      <c r="B297" s="32" t="s">
        <v>279</v>
      </c>
      <c r="C297" s="29">
        <v>1</v>
      </c>
      <c r="D297" s="169" t="s">
        <v>1953</v>
      </c>
    </row>
    <row r="298" spans="1:4" ht="39.75" customHeight="1">
      <c r="A298" s="24"/>
      <c r="B298" s="25" t="s">
        <v>280</v>
      </c>
      <c r="C298" s="26">
        <f t="shared" ref="C298" si="121">SUM(C299)</f>
        <v>1</v>
      </c>
      <c r="D298" s="172"/>
    </row>
    <row r="299" spans="1:4" ht="39.75" customHeight="1">
      <c r="A299" s="27"/>
      <c r="B299" s="28" t="s">
        <v>281</v>
      </c>
      <c r="C299" s="29">
        <v>1</v>
      </c>
      <c r="D299" s="169" t="s">
        <v>1954</v>
      </c>
    </row>
    <row r="300" spans="1:4" ht="39.75" customHeight="1">
      <c r="A300" s="21" t="s">
        <v>47</v>
      </c>
      <c r="B300" s="22"/>
      <c r="C300" s="23">
        <f t="shared" ref="C300" si="122">C301+C305+C309</f>
        <v>8</v>
      </c>
      <c r="D300" s="23"/>
    </row>
    <row r="301" spans="1:4" ht="39.75" customHeight="1">
      <c r="A301" s="24"/>
      <c r="B301" s="25" t="s">
        <v>282</v>
      </c>
      <c r="C301" s="26">
        <f t="shared" ref="C301" si="123">SUM(C302:C304)</f>
        <v>3</v>
      </c>
      <c r="D301" s="172"/>
    </row>
    <row r="302" spans="1:4" ht="39.75" customHeight="1">
      <c r="A302" s="27"/>
      <c r="B302" s="32" t="s">
        <v>283</v>
      </c>
      <c r="C302" s="29">
        <v>1</v>
      </c>
      <c r="D302" s="168" t="s">
        <v>1955</v>
      </c>
    </row>
    <row r="303" spans="1:4" ht="39.75" customHeight="1">
      <c r="A303" s="27"/>
      <c r="B303" s="32" t="s">
        <v>284</v>
      </c>
      <c r="C303" s="29">
        <v>1</v>
      </c>
      <c r="D303" s="168" t="s">
        <v>1956</v>
      </c>
    </row>
    <row r="304" spans="1:4" ht="39.75" customHeight="1">
      <c r="A304" s="27"/>
      <c r="B304" s="32" t="s">
        <v>285</v>
      </c>
      <c r="C304" s="29">
        <v>1</v>
      </c>
      <c r="D304" s="168" t="s">
        <v>1957</v>
      </c>
    </row>
    <row r="305" spans="1:4" ht="39.75" customHeight="1">
      <c r="A305" s="24"/>
      <c r="B305" s="25" t="s">
        <v>286</v>
      </c>
      <c r="C305" s="26">
        <f t="shared" ref="C305" si="124">SUM(C306:C308)</f>
        <v>3</v>
      </c>
      <c r="D305" s="172"/>
    </row>
    <row r="306" spans="1:4" ht="39.75" customHeight="1">
      <c r="A306" s="27"/>
      <c r="B306" s="28" t="s">
        <v>287</v>
      </c>
      <c r="C306" s="29">
        <v>1</v>
      </c>
      <c r="D306" s="169" t="s">
        <v>1958</v>
      </c>
    </row>
    <row r="307" spans="1:4" ht="39.75" customHeight="1">
      <c r="A307" s="27"/>
      <c r="B307" s="28" t="s">
        <v>288</v>
      </c>
      <c r="C307" s="29">
        <v>1</v>
      </c>
      <c r="D307" s="169" t="s">
        <v>1959</v>
      </c>
    </row>
    <row r="308" spans="1:4" ht="39.75" customHeight="1">
      <c r="A308" s="27"/>
      <c r="B308" s="28" t="s">
        <v>289</v>
      </c>
      <c r="C308" s="29">
        <v>1</v>
      </c>
      <c r="D308" s="169" t="s">
        <v>1960</v>
      </c>
    </row>
    <row r="309" spans="1:4" ht="39.75" customHeight="1">
      <c r="A309" s="24"/>
      <c r="B309" s="25" t="s">
        <v>290</v>
      </c>
      <c r="C309" s="26">
        <f t="shared" ref="C309" si="125">SUM(C310:C311)</f>
        <v>2</v>
      </c>
      <c r="D309" s="172"/>
    </row>
    <row r="310" spans="1:4" ht="39.75" customHeight="1">
      <c r="A310" s="27"/>
      <c r="B310" s="32" t="s">
        <v>291</v>
      </c>
      <c r="C310" s="29">
        <v>1</v>
      </c>
      <c r="D310" s="168" t="s">
        <v>1961</v>
      </c>
    </row>
    <row r="311" spans="1:4" ht="39.75" customHeight="1">
      <c r="A311" s="27"/>
      <c r="B311" s="32" t="s">
        <v>292</v>
      </c>
      <c r="C311" s="29">
        <v>1</v>
      </c>
      <c r="D311" s="168" t="s">
        <v>1962</v>
      </c>
    </row>
    <row r="312" spans="1:4" ht="39.75" customHeight="1">
      <c r="A312" s="18" t="s">
        <v>293</v>
      </c>
      <c r="B312" s="30"/>
      <c r="C312" s="20">
        <f t="shared" ref="C312" si="126">C313+C330+C342+C355</f>
        <v>38</v>
      </c>
      <c r="D312" s="20"/>
    </row>
    <row r="313" spans="1:4" ht="39.75" customHeight="1">
      <c r="A313" s="21" t="s">
        <v>24</v>
      </c>
      <c r="B313" s="22"/>
      <c r="C313" s="23">
        <f t="shared" ref="C313" si="127">C314+C318+C321+C323+C326</f>
        <v>11</v>
      </c>
      <c r="D313" s="23"/>
    </row>
    <row r="314" spans="1:4" ht="39.75" customHeight="1">
      <c r="A314" s="24"/>
      <c r="B314" s="25" t="s">
        <v>294</v>
      </c>
      <c r="C314" s="26">
        <f t="shared" ref="C314" si="128">SUM(C315:C317)</f>
        <v>3</v>
      </c>
      <c r="D314" s="172"/>
    </row>
    <row r="315" spans="1:4" ht="39.75" customHeight="1">
      <c r="A315" s="27"/>
      <c r="B315" s="28" t="s">
        <v>295</v>
      </c>
      <c r="C315" s="29">
        <v>1</v>
      </c>
      <c r="D315" s="168" t="s">
        <v>1963</v>
      </c>
    </row>
    <row r="316" spans="1:4" ht="39.75" customHeight="1">
      <c r="A316" s="27"/>
      <c r="B316" s="28" t="s">
        <v>296</v>
      </c>
      <c r="C316" s="29">
        <v>1</v>
      </c>
      <c r="D316" s="168" t="s">
        <v>1964</v>
      </c>
    </row>
    <row r="317" spans="1:4" ht="39.75" customHeight="1">
      <c r="A317" s="27"/>
      <c r="B317" s="28" t="s">
        <v>297</v>
      </c>
      <c r="C317" s="29">
        <v>1</v>
      </c>
      <c r="D317" s="169" t="s">
        <v>1965</v>
      </c>
    </row>
    <row r="318" spans="1:4" ht="39.75" customHeight="1">
      <c r="A318" s="24"/>
      <c r="B318" s="25" t="s">
        <v>298</v>
      </c>
      <c r="C318" s="26">
        <f t="shared" ref="C318" si="129">SUM(C319:C320)</f>
        <v>2</v>
      </c>
      <c r="D318" s="172"/>
    </row>
    <row r="319" spans="1:4" ht="39.75" customHeight="1">
      <c r="A319" s="27"/>
      <c r="B319" s="28" t="s">
        <v>299</v>
      </c>
      <c r="C319" s="29">
        <v>1</v>
      </c>
      <c r="D319" s="169" t="s">
        <v>1966</v>
      </c>
    </row>
    <row r="320" spans="1:4" ht="39.75" customHeight="1">
      <c r="A320" s="27"/>
      <c r="B320" s="28" t="s">
        <v>300</v>
      </c>
      <c r="C320" s="33">
        <v>1</v>
      </c>
      <c r="D320" s="174" t="s">
        <v>1967</v>
      </c>
    </row>
    <row r="321" spans="1:4" ht="39.75" customHeight="1">
      <c r="A321" s="24"/>
      <c r="B321" s="25" t="s">
        <v>301</v>
      </c>
      <c r="C321" s="26">
        <f t="shared" ref="C321" si="130">C322</f>
        <v>1</v>
      </c>
      <c r="D321" s="172"/>
    </row>
    <row r="322" spans="1:4" ht="39.75" customHeight="1">
      <c r="A322" s="27"/>
      <c r="B322" s="28" t="s">
        <v>302</v>
      </c>
      <c r="C322" s="29">
        <v>1</v>
      </c>
      <c r="D322" s="168" t="s">
        <v>1968</v>
      </c>
    </row>
    <row r="323" spans="1:4" ht="39.75" customHeight="1">
      <c r="A323" s="24"/>
      <c r="B323" s="25" t="s">
        <v>200</v>
      </c>
      <c r="C323" s="26">
        <f t="shared" ref="C323" si="131">SUM(C324:C325)</f>
        <v>2</v>
      </c>
      <c r="D323" s="172"/>
    </row>
    <row r="324" spans="1:4" ht="39.75" customHeight="1">
      <c r="A324" s="27"/>
      <c r="B324" s="28" t="s">
        <v>303</v>
      </c>
      <c r="C324" s="29">
        <v>1</v>
      </c>
      <c r="D324" s="169" t="s">
        <v>1969</v>
      </c>
    </row>
    <row r="325" spans="1:4" ht="39.75" customHeight="1">
      <c r="A325" s="34" t="s">
        <v>181</v>
      </c>
      <c r="B325" s="28" t="s">
        <v>304</v>
      </c>
      <c r="C325" s="29">
        <v>1</v>
      </c>
      <c r="D325" s="169" t="s">
        <v>1970</v>
      </c>
    </row>
    <row r="326" spans="1:4" ht="39.75" customHeight="1">
      <c r="A326" s="24"/>
      <c r="B326" s="25" t="s">
        <v>305</v>
      </c>
      <c r="C326" s="26">
        <f t="shared" ref="C326" si="132">SUM(C327:C329)</f>
        <v>3</v>
      </c>
      <c r="D326" s="172"/>
    </row>
    <row r="327" spans="1:4" ht="39.75" customHeight="1">
      <c r="A327" s="27"/>
      <c r="B327" s="28" t="s">
        <v>306</v>
      </c>
      <c r="C327" s="29">
        <v>1</v>
      </c>
      <c r="D327" s="168" t="s">
        <v>1971</v>
      </c>
    </row>
    <row r="328" spans="1:4" ht="39.75" customHeight="1">
      <c r="A328" s="27"/>
      <c r="B328" s="28" t="s">
        <v>307</v>
      </c>
      <c r="C328" s="29">
        <v>1</v>
      </c>
      <c r="D328" s="168" t="s">
        <v>1972</v>
      </c>
    </row>
    <row r="329" spans="1:4" ht="39.75" customHeight="1">
      <c r="A329" s="27"/>
      <c r="B329" s="28" t="s">
        <v>308</v>
      </c>
      <c r="C329" s="29">
        <v>1</v>
      </c>
      <c r="D329" s="168" t="s">
        <v>1973</v>
      </c>
    </row>
    <row r="330" spans="1:4" ht="39.75" customHeight="1">
      <c r="A330" s="21" t="s">
        <v>36</v>
      </c>
      <c r="B330" s="22"/>
      <c r="C330" s="23">
        <f t="shared" ref="C330" si="133">C331+C335+C338</f>
        <v>8</v>
      </c>
      <c r="D330" s="23"/>
    </row>
    <row r="331" spans="1:4" ht="39.75" customHeight="1">
      <c r="A331" s="24"/>
      <c r="B331" s="25" t="s">
        <v>309</v>
      </c>
      <c r="C331" s="26">
        <f t="shared" ref="C331" si="134">SUM(C332:C334)</f>
        <v>3</v>
      </c>
      <c r="D331" s="172"/>
    </row>
    <row r="332" spans="1:4" ht="39.75" customHeight="1">
      <c r="A332" s="27"/>
      <c r="B332" s="28" t="s">
        <v>310</v>
      </c>
      <c r="C332" s="29">
        <v>1</v>
      </c>
      <c r="D332" s="169" t="s">
        <v>1974</v>
      </c>
    </row>
    <row r="333" spans="1:4" ht="39.75" customHeight="1">
      <c r="A333" s="27"/>
      <c r="B333" s="28" t="s">
        <v>311</v>
      </c>
      <c r="C333" s="29">
        <v>1</v>
      </c>
      <c r="D333" s="168" t="s">
        <v>1975</v>
      </c>
    </row>
    <row r="334" spans="1:4" ht="39.75" customHeight="1">
      <c r="A334" s="27"/>
      <c r="B334" s="28" t="s">
        <v>312</v>
      </c>
      <c r="C334" s="29">
        <v>1</v>
      </c>
      <c r="D334" s="168" t="s">
        <v>1976</v>
      </c>
    </row>
    <row r="335" spans="1:4" ht="39.75" customHeight="1">
      <c r="A335" s="24"/>
      <c r="B335" s="25" t="s">
        <v>8</v>
      </c>
      <c r="C335" s="26">
        <f t="shared" ref="C335" si="135">SUM(C336:C337)</f>
        <v>2</v>
      </c>
      <c r="D335" s="172"/>
    </row>
    <row r="336" spans="1:4" ht="39.75" customHeight="1">
      <c r="A336" s="27"/>
      <c r="B336" s="28" t="s">
        <v>313</v>
      </c>
      <c r="C336" s="29">
        <v>1</v>
      </c>
      <c r="D336" s="168" t="s">
        <v>1977</v>
      </c>
    </row>
    <row r="337" spans="1:4" ht="39.75" customHeight="1">
      <c r="A337" s="27"/>
      <c r="B337" s="28" t="s">
        <v>314</v>
      </c>
      <c r="C337" s="29">
        <v>1</v>
      </c>
      <c r="D337" s="169" t="s">
        <v>1978</v>
      </c>
    </row>
    <row r="338" spans="1:4" ht="39.75" customHeight="1">
      <c r="A338" s="24"/>
      <c r="B338" s="25" t="s">
        <v>315</v>
      </c>
      <c r="C338" s="26">
        <f t="shared" ref="C338" si="136">SUM(C339:C341)</f>
        <v>3</v>
      </c>
      <c r="D338" s="172"/>
    </row>
    <row r="339" spans="1:4" ht="39.75" customHeight="1">
      <c r="A339" s="27"/>
      <c r="B339" s="28" t="s">
        <v>316</v>
      </c>
      <c r="C339" s="29">
        <v>1</v>
      </c>
      <c r="D339" s="169" t="s">
        <v>1979</v>
      </c>
    </row>
    <row r="340" spans="1:4" ht="39.75" customHeight="1">
      <c r="A340" s="27"/>
      <c r="B340" s="28" t="s">
        <v>317</v>
      </c>
      <c r="C340" s="29">
        <v>1</v>
      </c>
      <c r="D340" s="168" t="s">
        <v>1980</v>
      </c>
    </row>
    <row r="341" spans="1:4" ht="39.75" customHeight="1">
      <c r="A341" s="27"/>
      <c r="B341" s="28" t="s">
        <v>318</v>
      </c>
      <c r="C341" s="29">
        <v>1</v>
      </c>
      <c r="D341" s="168" t="s">
        <v>1981</v>
      </c>
    </row>
    <row r="342" spans="1:4" ht="39.75" customHeight="1">
      <c r="A342" s="21" t="s">
        <v>47</v>
      </c>
      <c r="B342" s="22"/>
      <c r="C342" s="23">
        <f t="shared" ref="C342" si="137">C343+C346+C349+C351</f>
        <v>8</v>
      </c>
      <c r="D342" s="23"/>
    </row>
    <row r="343" spans="1:4" ht="39.75" customHeight="1">
      <c r="A343" s="24"/>
      <c r="B343" s="25" t="s">
        <v>319</v>
      </c>
      <c r="C343" s="26">
        <f t="shared" ref="C343" si="138">SUM(C344:C345)</f>
        <v>2</v>
      </c>
      <c r="D343" s="172"/>
    </row>
    <row r="344" spans="1:4" ht="39.75" customHeight="1">
      <c r="A344" s="27"/>
      <c r="B344" s="28" t="s">
        <v>320</v>
      </c>
      <c r="C344" s="29">
        <v>1</v>
      </c>
      <c r="D344" s="168" t="s">
        <v>1982</v>
      </c>
    </row>
    <row r="345" spans="1:4" ht="39.75" customHeight="1">
      <c r="A345" s="27"/>
      <c r="B345" s="28" t="s">
        <v>321</v>
      </c>
      <c r="C345" s="29">
        <v>1</v>
      </c>
      <c r="D345" s="168" t="s">
        <v>1983</v>
      </c>
    </row>
    <row r="346" spans="1:4" ht="39.75" customHeight="1">
      <c r="A346" s="24"/>
      <c r="B346" s="25" t="s">
        <v>322</v>
      </c>
      <c r="C346" s="26">
        <f t="shared" ref="C346" si="139">SUM(C347:C348)</f>
        <v>2</v>
      </c>
      <c r="D346" s="172"/>
    </row>
    <row r="347" spans="1:4" ht="39.75" customHeight="1">
      <c r="A347" s="27"/>
      <c r="B347" s="28" t="s">
        <v>323</v>
      </c>
      <c r="C347" s="29">
        <v>1</v>
      </c>
      <c r="D347" s="168" t="s">
        <v>1984</v>
      </c>
    </row>
    <row r="348" spans="1:4" ht="39.75" customHeight="1">
      <c r="A348" s="27"/>
      <c r="B348" s="28" t="s">
        <v>324</v>
      </c>
      <c r="C348" s="29">
        <v>1</v>
      </c>
      <c r="D348" s="168" t="s">
        <v>1985</v>
      </c>
    </row>
    <row r="349" spans="1:4" ht="39.75" customHeight="1">
      <c r="A349" s="24"/>
      <c r="B349" s="25" t="s">
        <v>325</v>
      </c>
      <c r="C349" s="26">
        <f t="shared" ref="C349" si="140">C350</f>
        <v>1</v>
      </c>
      <c r="D349" s="172"/>
    </row>
    <row r="350" spans="1:4" ht="39.75" customHeight="1">
      <c r="A350" s="27"/>
      <c r="B350" s="28" t="s">
        <v>326</v>
      </c>
      <c r="C350" s="29">
        <v>1</v>
      </c>
      <c r="D350" s="168" t="s">
        <v>325</v>
      </c>
    </row>
    <row r="351" spans="1:4" ht="39.75" customHeight="1">
      <c r="A351" s="24"/>
      <c r="B351" s="25" t="s">
        <v>327</v>
      </c>
      <c r="C351" s="26">
        <f t="shared" ref="C351" si="141">SUM(C352:C354)</f>
        <v>3</v>
      </c>
      <c r="D351" s="172"/>
    </row>
    <row r="352" spans="1:4" ht="39.75" customHeight="1">
      <c r="A352" s="27"/>
      <c r="B352" s="28" t="s">
        <v>328</v>
      </c>
      <c r="C352" s="29">
        <v>1</v>
      </c>
      <c r="D352" s="168" t="s">
        <v>1986</v>
      </c>
    </row>
    <row r="353" spans="1:4" ht="39.75" customHeight="1">
      <c r="A353" s="27"/>
      <c r="B353" s="28" t="s">
        <v>329</v>
      </c>
      <c r="C353" s="29">
        <v>1</v>
      </c>
      <c r="D353" s="168" t="s">
        <v>1987</v>
      </c>
    </row>
    <row r="354" spans="1:4" ht="39.75" customHeight="1">
      <c r="A354" s="27"/>
      <c r="B354" s="28" t="s">
        <v>330</v>
      </c>
      <c r="C354" s="29">
        <v>1</v>
      </c>
      <c r="D354" s="169" t="s">
        <v>1987</v>
      </c>
    </row>
    <row r="355" spans="1:4" ht="39.75" customHeight="1">
      <c r="A355" s="21" t="s">
        <v>63</v>
      </c>
      <c r="B355" s="22"/>
      <c r="C355" s="23">
        <f t="shared" ref="C355" si="142">C356+C360+C363+C367</f>
        <v>11</v>
      </c>
      <c r="D355" s="23"/>
    </row>
    <row r="356" spans="1:4" ht="39.75" customHeight="1">
      <c r="A356" s="24"/>
      <c r="B356" s="25" t="s">
        <v>331</v>
      </c>
      <c r="C356" s="26">
        <f t="shared" ref="C356" si="143">SUM(C357:C359)</f>
        <v>3</v>
      </c>
      <c r="D356" s="172"/>
    </row>
    <row r="357" spans="1:4" ht="39.75" customHeight="1">
      <c r="A357" s="27"/>
      <c r="B357" s="28" t="s">
        <v>332</v>
      </c>
      <c r="C357" s="29">
        <v>1</v>
      </c>
      <c r="D357" s="169" t="s">
        <v>1988</v>
      </c>
    </row>
    <row r="358" spans="1:4" ht="39.75" customHeight="1">
      <c r="A358" s="27"/>
      <c r="B358" s="28" t="s">
        <v>333</v>
      </c>
      <c r="C358" s="29">
        <v>1</v>
      </c>
      <c r="D358" s="169" t="s">
        <v>1989</v>
      </c>
    </row>
    <row r="359" spans="1:4" ht="39.75" customHeight="1">
      <c r="A359" s="27"/>
      <c r="B359" s="28" t="s">
        <v>334</v>
      </c>
      <c r="C359" s="29">
        <v>1</v>
      </c>
      <c r="D359" s="169" t="s">
        <v>1989</v>
      </c>
    </row>
    <row r="360" spans="1:4" ht="39.75" customHeight="1">
      <c r="A360" s="24"/>
      <c r="B360" s="25" t="s">
        <v>335</v>
      </c>
      <c r="C360" s="26">
        <f t="shared" ref="C360" si="144">SUM(C361:C362)</f>
        <v>2</v>
      </c>
      <c r="D360" s="172"/>
    </row>
    <row r="361" spans="1:4" ht="39.75" customHeight="1">
      <c r="A361" s="27"/>
      <c r="B361" s="28" t="s">
        <v>336</v>
      </c>
      <c r="C361" s="29">
        <v>1</v>
      </c>
      <c r="D361" s="169" t="s">
        <v>335</v>
      </c>
    </row>
    <row r="362" spans="1:4" ht="39.75" customHeight="1">
      <c r="A362" s="27"/>
      <c r="B362" s="28" t="s">
        <v>337</v>
      </c>
      <c r="C362" s="29">
        <v>1</v>
      </c>
      <c r="D362" s="169" t="s">
        <v>335</v>
      </c>
    </row>
    <row r="363" spans="1:4" ht="39.75" customHeight="1">
      <c r="A363" s="24"/>
      <c r="B363" s="25" t="s">
        <v>338</v>
      </c>
      <c r="C363" s="26">
        <f t="shared" ref="C363" si="145">SUM(C364:C366)</f>
        <v>3</v>
      </c>
      <c r="D363" s="172"/>
    </row>
    <row r="364" spans="1:4" ht="39.75" customHeight="1">
      <c r="A364" s="27"/>
      <c r="B364" s="28" t="s">
        <v>339</v>
      </c>
      <c r="C364" s="29">
        <v>1</v>
      </c>
      <c r="D364" s="168" t="s">
        <v>1990</v>
      </c>
    </row>
    <row r="365" spans="1:4" ht="39.75" customHeight="1">
      <c r="A365" s="27"/>
      <c r="B365" s="28" t="s">
        <v>340</v>
      </c>
      <c r="C365" s="29">
        <v>1</v>
      </c>
      <c r="D365" s="168" t="s">
        <v>1991</v>
      </c>
    </row>
    <row r="366" spans="1:4" ht="39.75" customHeight="1">
      <c r="A366" s="27"/>
      <c r="B366" s="28" t="s">
        <v>341</v>
      </c>
      <c r="C366" s="29">
        <v>1</v>
      </c>
      <c r="D366" s="168" t="s">
        <v>1992</v>
      </c>
    </row>
    <row r="367" spans="1:4" ht="39.75" customHeight="1">
      <c r="A367" s="24"/>
      <c r="B367" s="25" t="s">
        <v>342</v>
      </c>
      <c r="C367" s="26">
        <f t="shared" ref="C367" si="146">SUM(C368:C370)</f>
        <v>3</v>
      </c>
      <c r="D367" s="172"/>
    </row>
    <row r="368" spans="1:4" ht="39.75" customHeight="1">
      <c r="A368" s="27"/>
      <c r="B368" s="28" t="s">
        <v>343</v>
      </c>
      <c r="C368" s="29">
        <v>1</v>
      </c>
      <c r="D368" s="168" t="s">
        <v>1993</v>
      </c>
    </row>
    <row r="369" spans="1:4" ht="39.75" customHeight="1">
      <c r="A369" s="27"/>
      <c r="B369" s="28" t="s">
        <v>344</v>
      </c>
      <c r="C369" s="29">
        <v>1</v>
      </c>
      <c r="D369" s="168" t="s">
        <v>1994</v>
      </c>
    </row>
    <row r="370" spans="1:4" ht="39.75" customHeight="1">
      <c r="A370" s="27"/>
      <c r="B370" s="28" t="s">
        <v>345</v>
      </c>
      <c r="C370" s="29">
        <v>1</v>
      </c>
      <c r="D370" s="168" t="s">
        <v>1995</v>
      </c>
    </row>
    <row r="371" spans="1:4" ht="39.75" customHeight="1">
      <c r="A371" s="18" t="s">
        <v>346</v>
      </c>
      <c r="B371" s="30"/>
      <c r="C371" s="20">
        <f t="shared" ref="C371" si="147">C372+C389+C392</f>
        <v>21</v>
      </c>
      <c r="D371" s="20"/>
    </row>
    <row r="372" spans="1:4" ht="39.75" customHeight="1">
      <c r="A372" s="21" t="s">
        <v>36</v>
      </c>
      <c r="B372" s="22"/>
      <c r="C372" s="23">
        <f t="shared" ref="C372" si="148">C373+C377+C381+C385</f>
        <v>12</v>
      </c>
      <c r="D372" s="23"/>
    </row>
    <row r="373" spans="1:4" ht="39.75" customHeight="1">
      <c r="A373" s="24"/>
      <c r="B373" s="25" t="s">
        <v>347</v>
      </c>
      <c r="C373" s="26">
        <f t="shared" ref="C373" si="149">SUM(C374:C376)</f>
        <v>3</v>
      </c>
      <c r="D373" s="172"/>
    </row>
    <row r="374" spans="1:4" ht="39.75" customHeight="1">
      <c r="A374" s="27"/>
      <c r="B374" s="28" t="s">
        <v>348</v>
      </c>
      <c r="C374" s="29">
        <v>1</v>
      </c>
      <c r="D374" s="169" t="s">
        <v>1996</v>
      </c>
    </row>
    <row r="375" spans="1:4" ht="39.75" customHeight="1">
      <c r="A375" s="27"/>
      <c r="B375" s="28" t="s">
        <v>349</v>
      </c>
      <c r="C375" s="29">
        <v>1</v>
      </c>
      <c r="D375" s="169" t="s">
        <v>1997</v>
      </c>
    </row>
    <row r="376" spans="1:4" ht="39.75" customHeight="1">
      <c r="A376" s="27"/>
      <c r="B376" s="28" t="s">
        <v>350</v>
      </c>
      <c r="C376" s="29">
        <v>1</v>
      </c>
      <c r="D376" s="169" t="s">
        <v>1998</v>
      </c>
    </row>
    <row r="377" spans="1:4" ht="39.75" customHeight="1">
      <c r="A377" s="24"/>
      <c r="B377" s="25" t="s">
        <v>351</v>
      </c>
      <c r="C377" s="26">
        <f t="shared" ref="C377" si="150">SUM(C378:C380)</f>
        <v>3</v>
      </c>
      <c r="D377" s="172"/>
    </row>
    <row r="378" spans="1:4" ht="39.75" customHeight="1">
      <c r="A378" s="27"/>
      <c r="B378" s="32" t="s">
        <v>352</v>
      </c>
      <c r="C378" s="29">
        <v>1</v>
      </c>
      <c r="D378" s="169" t="s">
        <v>1999</v>
      </c>
    </row>
    <row r="379" spans="1:4" ht="39.75" customHeight="1">
      <c r="A379" s="27"/>
      <c r="B379" s="28" t="s">
        <v>353</v>
      </c>
      <c r="C379" s="29">
        <v>1</v>
      </c>
      <c r="D379" s="169" t="s">
        <v>2000</v>
      </c>
    </row>
    <row r="380" spans="1:4" ht="39.75" customHeight="1">
      <c r="A380" s="27"/>
      <c r="B380" s="28" t="s">
        <v>354</v>
      </c>
      <c r="C380" s="29">
        <v>1</v>
      </c>
      <c r="D380" s="169" t="s">
        <v>2001</v>
      </c>
    </row>
    <row r="381" spans="1:4" ht="39.75" customHeight="1">
      <c r="A381" s="24"/>
      <c r="B381" s="25" t="s">
        <v>355</v>
      </c>
      <c r="C381" s="26">
        <f t="shared" ref="C381" si="151">SUM(C382:C384)</f>
        <v>3</v>
      </c>
      <c r="D381" s="172"/>
    </row>
    <row r="382" spans="1:4" ht="39.75" customHeight="1">
      <c r="A382" s="27"/>
      <c r="B382" s="28" t="s">
        <v>356</v>
      </c>
      <c r="C382" s="29">
        <v>1</v>
      </c>
      <c r="D382" s="169" t="s">
        <v>2002</v>
      </c>
    </row>
    <row r="383" spans="1:4" ht="39.75" customHeight="1">
      <c r="A383" s="27"/>
      <c r="B383" s="28" t="s">
        <v>357</v>
      </c>
      <c r="C383" s="29">
        <v>1</v>
      </c>
      <c r="D383" s="169" t="s">
        <v>2003</v>
      </c>
    </row>
    <row r="384" spans="1:4" ht="39.75" customHeight="1">
      <c r="A384" s="27"/>
      <c r="B384" s="28" t="s">
        <v>358</v>
      </c>
      <c r="C384" s="29">
        <v>1</v>
      </c>
      <c r="D384" s="169" t="s">
        <v>2004</v>
      </c>
    </row>
    <row r="385" spans="1:4" ht="39.75" customHeight="1">
      <c r="A385" s="24"/>
      <c r="B385" s="25" t="s">
        <v>359</v>
      </c>
      <c r="C385" s="26">
        <f t="shared" ref="C385" si="152">SUM(C386:C388)</f>
        <v>3</v>
      </c>
      <c r="D385" s="172"/>
    </row>
    <row r="386" spans="1:4" ht="39.75" customHeight="1">
      <c r="A386" s="27"/>
      <c r="B386" s="28" t="s">
        <v>360</v>
      </c>
      <c r="C386" s="29">
        <v>1</v>
      </c>
      <c r="D386" s="169" t="s">
        <v>2005</v>
      </c>
    </row>
    <row r="387" spans="1:4" ht="39.75" customHeight="1">
      <c r="A387" s="27"/>
      <c r="B387" s="28" t="s">
        <v>361</v>
      </c>
      <c r="C387" s="29">
        <v>1</v>
      </c>
      <c r="D387" s="169" t="s">
        <v>2006</v>
      </c>
    </row>
    <row r="388" spans="1:4" ht="39.75" customHeight="1">
      <c r="A388" s="27"/>
      <c r="B388" s="28" t="s">
        <v>362</v>
      </c>
      <c r="C388" s="29">
        <v>1</v>
      </c>
      <c r="D388" s="169" t="s">
        <v>2007</v>
      </c>
    </row>
    <row r="389" spans="1:4" ht="39.75" customHeight="1">
      <c r="A389" s="21" t="s">
        <v>47</v>
      </c>
      <c r="B389" s="22"/>
      <c r="C389" s="23">
        <f t="shared" ref="C389" si="153">C390</f>
        <v>1</v>
      </c>
      <c r="D389" s="23"/>
    </row>
    <row r="390" spans="1:4" ht="39.75" customHeight="1">
      <c r="A390" s="24"/>
      <c r="B390" s="25" t="s">
        <v>363</v>
      </c>
      <c r="C390" s="26">
        <f t="shared" ref="C390" si="154">C391</f>
        <v>1</v>
      </c>
      <c r="D390" s="172"/>
    </row>
    <row r="391" spans="1:4" ht="39.75" customHeight="1">
      <c r="A391" s="27"/>
      <c r="B391" s="28" t="s">
        <v>364</v>
      </c>
      <c r="C391" s="29">
        <v>1</v>
      </c>
      <c r="D391" s="169" t="s">
        <v>2008</v>
      </c>
    </row>
    <row r="392" spans="1:4" ht="39.75" customHeight="1">
      <c r="A392" s="21" t="s">
        <v>63</v>
      </c>
      <c r="B392" s="22"/>
      <c r="C392" s="23">
        <f t="shared" ref="C392" si="155">C393+C397+C401</f>
        <v>8</v>
      </c>
      <c r="D392" s="23"/>
    </row>
    <row r="393" spans="1:4" ht="39.75" customHeight="1">
      <c r="A393" s="24"/>
      <c r="B393" s="25" t="s">
        <v>365</v>
      </c>
      <c r="C393" s="26">
        <f t="shared" ref="C393" si="156">SUM(C394:C396)</f>
        <v>3</v>
      </c>
      <c r="D393" s="172"/>
    </row>
    <row r="394" spans="1:4" ht="39.75" customHeight="1">
      <c r="A394" s="27"/>
      <c r="B394" s="32" t="s">
        <v>366</v>
      </c>
      <c r="C394" s="29">
        <v>1</v>
      </c>
      <c r="D394" s="168" t="s">
        <v>2009</v>
      </c>
    </row>
    <row r="395" spans="1:4" ht="39.75" customHeight="1">
      <c r="A395" s="27"/>
      <c r="B395" s="32" t="s">
        <v>367</v>
      </c>
      <c r="C395" s="29">
        <v>1</v>
      </c>
      <c r="D395" s="169" t="s">
        <v>2010</v>
      </c>
    </row>
    <row r="396" spans="1:4" ht="39.75" customHeight="1">
      <c r="A396" s="27"/>
      <c r="B396" s="32" t="s">
        <v>368</v>
      </c>
      <c r="C396" s="29">
        <v>1</v>
      </c>
      <c r="D396" s="168" t="s">
        <v>2011</v>
      </c>
    </row>
    <row r="397" spans="1:4" ht="39.75" customHeight="1">
      <c r="A397" s="24"/>
      <c r="B397" s="25" t="s">
        <v>246</v>
      </c>
      <c r="C397" s="26">
        <f t="shared" ref="C397" si="157">SUM(C398:C400)</f>
        <v>3</v>
      </c>
      <c r="D397" s="172"/>
    </row>
    <row r="398" spans="1:4" ht="39.75" customHeight="1">
      <c r="A398" s="27"/>
      <c r="B398" s="28" t="s">
        <v>369</v>
      </c>
      <c r="C398" s="29">
        <v>1</v>
      </c>
      <c r="D398" s="169" t="s">
        <v>2012</v>
      </c>
    </row>
    <row r="399" spans="1:4" ht="39.75" customHeight="1">
      <c r="A399" s="27"/>
      <c r="B399" s="28" t="s">
        <v>370</v>
      </c>
      <c r="C399" s="29">
        <v>1</v>
      </c>
      <c r="D399" s="169" t="s">
        <v>2013</v>
      </c>
    </row>
    <row r="400" spans="1:4" ht="39.75" customHeight="1">
      <c r="A400" s="27"/>
      <c r="B400" s="28" t="s">
        <v>371</v>
      </c>
      <c r="C400" s="29">
        <v>1</v>
      </c>
      <c r="D400" s="169" t="s">
        <v>2014</v>
      </c>
    </row>
    <row r="401" spans="1:4" ht="39.75" customHeight="1">
      <c r="A401" s="24"/>
      <c r="B401" s="25" t="s">
        <v>372</v>
      </c>
      <c r="C401" s="26">
        <f t="shared" ref="C401" si="158">SUM(C402:C403)</f>
        <v>2</v>
      </c>
      <c r="D401" s="172"/>
    </row>
    <row r="402" spans="1:4" ht="39.75" customHeight="1">
      <c r="A402" s="27"/>
      <c r="B402" s="28" t="s">
        <v>373</v>
      </c>
      <c r="C402" s="29">
        <v>1</v>
      </c>
      <c r="D402" s="168" t="s">
        <v>2015</v>
      </c>
    </row>
    <row r="403" spans="1:4" ht="39.75" customHeight="1">
      <c r="A403" s="27"/>
      <c r="B403" s="28" t="s">
        <v>374</v>
      </c>
      <c r="C403" s="29">
        <v>1</v>
      </c>
      <c r="D403" s="168" t="s">
        <v>2015</v>
      </c>
    </row>
    <row r="404" spans="1:4" ht="39.75" customHeight="1">
      <c r="A404" s="18" t="s">
        <v>375</v>
      </c>
      <c r="B404" s="30"/>
      <c r="C404" s="20">
        <f t="shared" ref="C404" si="159">C405+C420+C423</f>
        <v>12</v>
      </c>
      <c r="D404" s="20"/>
    </row>
    <row r="405" spans="1:4" ht="39.75" customHeight="1">
      <c r="A405" s="21" t="s">
        <v>24</v>
      </c>
      <c r="B405" s="22"/>
      <c r="C405" s="23">
        <f t="shared" ref="C405" si="160">C406+C409+C412+C414+C417</f>
        <v>9</v>
      </c>
      <c r="D405" s="23"/>
    </row>
    <row r="406" spans="1:4" ht="39.75" customHeight="1">
      <c r="A406" s="24"/>
      <c r="B406" s="25" t="s">
        <v>376</v>
      </c>
      <c r="C406" s="26">
        <f t="shared" ref="C406" si="161">SUM(C407:C408)</f>
        <v>2</v>
      </c>
      <c r="D406" s="172"/>
    </row>
    <row r="407" spans="1:4" ht="39.75" customHeight="1">
      <c r="A407" s="27"/>
      <c r="B407" s="32" t="s">
        <v>377</v>
      </c>
      <c r="C407" s="33">
        <v>1</v>
      </c>
      <c r="D407" s="169" t="s">
        <v>2016</v>
      </c>
    </row>
    <row r="408" spans="1:4" ht="39.75" customHeight="1">
      <c r="A408" s="27"/>
      <c r="B408" s="32" t="s">
        <v>378</v>
      </c>
      <c r="C408" s="33">
        <v>1</v>
      </c>
      <c r="D408" s="169" t="s">
        <v>2017</v>
      </c>
    </row>
    <row r="409" spans="1:4" ht="39.75" customHeight="1">
      <c r="A409" s="24"/>
      <c r="B409" s="25" t="s">
        <v>379</v>
      </c>
      <c r="C409" s="26">
        <f t="shared" ref="C409" si="162">SUM(C410:C411)</f>
        <v>2</v>
      </c>
      <c r="D409" s="172"/>
    </row>
    <row r="410" spans="1:4" ht="39.75" customHeight="1">
      <c r="A410" s="27"/>
      <c r="B410" s="28" t="s">
        <v>380</v>
      </c>
      <c r="C410" s="29">
        <v>1</v>
      </c>
      <c r="D410" s="169" t="s">
        <v>2018</v>
      </c>
    </row>
    <row r="411" spans="1:4" ht="39.75" customHeight="1">
      <c r="A411" s="27"/>
      <c r="B411" s="28" t="s">
        <v>381</v>
      </c>
      <c r="C411" s="29">
        <v>1</v>
      </c>
      <c r="D411" s="169" t="s">
        <v>2018</v>
      </c>
    </row>
    <row r="412" spans="1:4" ht="39.75" customHeight="1">
      <c r="A412" s="24"/>
      <c r="B412" s="25" t="s">
        <v>382</v>
      </c>
      <c r="C412" s="26">
        <f t="shared" ref="C412" si="163">C413</f>
        <v>1</v>
      </c>
      <c r="D412" s="172"/>
    </row>
    <row r="413" spans="1:4" ht="39.75" customHeight="1">
      <c r="A413" s="27"/>
      <c r="B413" s="28" t="s">
        <v>383</v>
      </c>
      <c r="C413" s="29">
        <v>1</v>
      </c>
      <c r="D413" s="169" t="s">
        <v>382</v>
      </c>
    </row>
    <row r="414" spans="1:4" ht="39.75" customHeight="1">
      <c r="A414" s="24"/>
      <c r="B414" s="25" t="s">
        <v>384</v>
      </c>
      <c r="C414" s="26">
        <f t="shared" ref="C414" si="164">SUM(C415:C416)</f>
        <v>2</v>
      </c>
      <c r="D414" s="172"/>
    </row>
    <row r="415" spans="1:4" ht="39.75" customHeight="1">
      <c r="A415" s="27"/>
      <c r="B415" s="32" t="s">
        <v>385</v>
      </c>
      <c r="C415" s="33">
        <v>1</v>
      </c>
      <c r="D415" s="169" t="s">
        <v>2019</v>
      </c>
    </row>
    <row r="416" spans="1:4" ht="39.75" customHeight="1">
      <c r="A416" s="34" t="s">
        <v>181</v>
      </c>
      <c r="B416" s="28" t="s">
        <v>386</v>
      </c>
      <c r="C416" s="29">
        <v>1</v>
      </c>
      <c r="D416" s="169" t="s">
        <v>2020</v>
      </c>
    </row>
    <row r="417" spans="1:4" ht="39.75" customHeight="1">
      <c r="A417" s="24"/>
      <c r="B417" s="25" t="s">
        <v>387</v>
      </c>
      <c r="C417" s="26">
        <f t="shared" ref="C417" si="165">SUM(C418:C419)</f>
        <v>2</v>
      </c>
      <c r="D417" s="172"/>
    </row>
    <row r="418" spans="1:4" ht="39.75" customHeight="1">
      <c r="A418" s="27"/>
      <c r="B418" s="32" t="s">
        <v>388</v>
      </c>
      <c r="C418" s="33">
        <v>1</v>
      </c>
      <c r="D418" s="169" t="s">
        <v>2021</v>
      </c>
    </row>
    <row r="419" spans="1:4" ht="39.75" customHeight="1">
      <c r="A419" s="27"/>
      <c r="B419" s="32" t="s">
        <v>389</v>
      </c>
      <c r="C419" s="33">
        <v>1</v>
      </c>
      <c r="D419" s="169" t="s">
        <v>2022</v>
      </c>
    </row>
    <row r="420" spans="1:4" ht="39.75" customHeight="1">
      <c r="A420" s="21" t="s">
        <v>36</v>
      </c>
      <c r="B420" s="22"/>
      <c r="C420" s="23">
        <f t="shared" ref="C420" si="166">C421</f>
        <v>1</v>
      </c>
      <c r="D420" s="23"/>
    </row>
    <row r="421" spans="1:4" ht="39.75" customHeight="1">
      <c r="A421" s="24"/>
      <c r="B421" s="25" t="s">
        <v>390</v>
      </c>
      <c r="C421" s="26">
        <f t="shared" ref="C421" si="167">C422</f>
        <v>1</v>
      </c>
      <c r="D421" s="172"/>
    </row>
    <row r="422" spans="1:4" ht="39.75" customHeight="1">
      <c r="A422" s="27"/>
      <c r="B422" s="32" t="s">
        <v>391</v>
      </c>
      <c r="C422" s="33">
        <v>1</v>
      </c>
      <c r="D422" s="174" t="s">
        <v>2023</v>
      </c>
    </row>
    <row r="423" spans="1:4" ht="39.75" customHeight="1">
      <c r="A423" s="21" t="s">
        <v>47</v>
      </c>
      <c r="B423" s="22"/>
      <c r="C423" s="23">
        <f t="shared" ref="C423" si="168">C424</f>
        <v>2</v>
      </c>
      <c r="D423" s="23"/>
    </row>
    <row r="424" spans="1:4" ht="39.75" customHeight="1">
      <c r="A424" s="24"/>
      <c r="B424" s="25" t="s">
        <v>392</v>
      </c>
      <c r="C424" s="26">
        <f t="shared" ref="C424" si="169">SUM(C425:C426)</f>
        <v>2</v>
      </c>
      <c r="D424" s="172"/>
    </row>
    <row r="425" spans="1:4" ht="39.75" customHeight="1">
      <c r="A425" s="27"/>
      <c r="B425" s="28" t="s">
        <v>393</v>
      </c>
      <c r="C425" s="29">
        <v>1</v>
      </c>
      <c r="D425" s="168" t="s">
        <v>2024</v>
      </c>
    </row>
    <row r="426" spans="1:4" ht="39.75" customHeight="1">
      <c r="A426" s="34" t="s">
        <v>181</v>
      </c>
      <c r="B426" s="28" t="s">
        <v>394</v>
      </c>
      <c r="C426" s="29">
        <v>1</v>
      </c>
      <c r="D426" s="169" t="s">
        <v>2025</v>
      </c>
    </row>
    <row r="427" spans="1:4" ht="39.75" customHeight="1">
      <c r="A427" s="18" t="s">
        <v>395</v>
      </c>
      <c r="B427" s="30"/>
      <c r="C427" s="20">
        <f t="shared" ref="C427" si="170">C428+C433</f>
        <v>8</v>
      </c>
      <c r="D427" s="20"/>
    </row>
    <row r="428" spans="1:4" ht="39.75" customHeight="1">
      <c r="A428" s="21" t="s">
        <v>24</v>
      </c>
      <c r="B428" s="22"/>
      <c r="C428" s="23">
        <f t="shared" ref="C428" si="171">C429</f>
        <v>3</v>
      </c>
      <c r="D428" s="23"/>
    </row>
    <row r="429" spans="1:4" ht="39.75" customHeight="1">
      <c r="A429" s="24"/>
      <c r="B429" s="25" t="s">
        <v>396</v>
      </c>
      <c r="C429" s="26">
        <f t="shared" ref="C429" si="172">SUM(C430:C432)</f>
        <v>3</v>
      </c>
      <c r="D429" s="172"/>
    </row>
    <row r="430" spans="1:4" ht="39.75" customHeight="1">
      <c r="A430" s="27"/>
      <c r="B430" s="28" t="s">
        <v>397</v>
      </c>
      <c r="C430" s="29">
        <v>1</v>
      </c>
      <c r="D430" s="169" t="s">
        <v>2026</v>
      </c>
    </row>
    <row r="431" spans="1:4" ht="39.75" customHeight="1">
      <c r="A431" s="27"/>
      <c r="B431" s="28" t="s">
        <v>398</v>
      </c>
      <c r="C431" s="29">
        <v>1</v>
      </c>
      <c r="D431" s="169" t="s">
        <v>2027</v>
      </c>
    </row>
    <row r="432" spans="1:4" ht="39.75" customHeight="1">
      <c r="A432" s="27"/>
      <c r="B432" s="28" t="s">
        <v>399</v>
      </c>
      <c r="C432" s="29">
        <v>1</v>
      </c>
      <c r="D432" s="169" t="s">
        <v>2028</v>
      </c>
    </row>
    <row r="433" spans="1:4" ht="39.75" customHeight="1">
      <c r="A433" s="21" t="s">
        <v>36</v>
      </c>
      <c r="B433" s="22"/>
      <c r="C433" s="23">
        <f t="shared" ref="C433" si="173">C434+C437</f>
        <v>5</v>
      </c>
      <c r="D433" s="23"/>
    </row>
    <row r="434" spans="1:4" ht="39.75" customHeight="1">
      <c r="A434" s="24"/>
      <c r="B434" s="25" t="s">
        <v>400</v>
      </c>
      <c r="C434" s="26">
        <f t="shared" ref="C434" si="174">SUM(C435:C436)</f>
        <v>2</v>
      </c>
      <c r="D434" s="172"/>
    </row>
    <row r="435" spans="1:4" ht="39.75" customHeight="1">
      <c r="A435" s="27"/>
      <c r="B435" s="28" t="s">
        <v>401</v>
      </c>
      <c r="C435" s="29">
        <v>1</v>
      </c>
      <c r="D435" s="168" t="s">
        <v>2029</v>
      </c>
    </row>
    <row r="436" spans="1:4" ht="39.75" customHeight="1">
      <c r="A436" s="27"/>
      <c r="B436" s="28" t="s">
        <v>402</v>
      </c>
      <c r="C436" s="29">
        <v>1</v>
      </c>
      <c r="D436" s="168" t="s">
        <v>2030</v>
      </c>
    </row>
    <row r="437" spans="1:4" ht="39.75" customHeight="1">
      <c r="A437" s="24"/>
      <c r="B437" s="25" t="s">
        <v>403</v>
      </c>
      <c r="C437" s="26">
        <f t="shared" ref="C437" si="175">SUM(C438:C440)</f>
        <v>3</v>
      </c>
      <c r="D437" s="172"/>
    </row>
    <row r="438" spans="1:4" ht="39.75" customHeight="1">
      <c r="A438" s="27"/>
      <c r="B438" s="28" t="s">
        <v>404</v>
      </c>
      <c r="C438" s="29">
        <v>1</v>
      </c>
      <c r="D438" s="169" t="s">
        <v>2031</v>
      </c>
    </row>
    <row r="439" spans="1:4" ht="39.75" customHeight="1">
      <c r="A439" s="27"/>
      <c r="B439" s="28" t="s">
        <v>405</v>
      </c>
      <c r="C439" s="29">
        <v>1</v>
      </c>
      <c r="D439" s="169" t="s">
        <v>2031</v>
      </c>
    </row>
    <row r="440" spans="1:4" ht="39.75" customHeight="1">
      <c r="A440" s="27"/>
      <c r="B440" s="28" t="s">
        <v>406</v>
      </c>
      <c r="C440" s="29">
        <v>1</v>
      </c>
      <c r="D440" s="169" t="s">
        <v>2031</v>
      </c>
    </row>
    <row r="441" spans="1:4" ht="39.75" customHeight="1">
      <c r="A441" s="15" t="s">
        <v>407</v>
      </c>
      <c r="B441" s="31"/>
      <c r="C441" s="17">
        <f t="shared" ref="C441" si="176">C442+C461+C505</f>
        <v>36</v>
      </c>
      <c r="D441" s="17"/>
    </row>
    <row r="442" spans="1:4" ht="39.75" customHeight="1">
      <c r="A442" s="18" t="s">
        <v>408</v>
      </c>
      <c r="B442" s="30"/>
      <c r="C442" s="20">
        <f t="shared" ref="C442" si="177">C443+C447+C450+C453+C457</f>
        <v>8</v>
      </c>
      <c r="D442" s="20"/>
    </row>
    <row r="443" spans="1:4" ht="39.75" customHeight="1">
      <c r="A443" s="21" t="s">
        <v>47</v>
      </c>
      <c r="B443" s="22"/>
      <c r="C443" s="23">
        <f t="shared" ref="C443" si="178">C444</f>
        <v>2</v>
      </c>
      <c r="D443" s="23"/>
    </row>
    <row r="444" spans="1:4" ht="39.75" customHeight="1">
      <c r="A444" s="24"/>
      <c r="B444" s="25" t="s">
        <v>409</v>
      </c>
      <c r="C444" s="26">
        <f t="shared" ref="C444" si="179">SUM(C445:C446)</f>
        <v>2</v>
      </c>
      <c r="D444" s="172"/>
    </row>
    <row r="445" spans="1:4" ht="39.75" customHeight="1">
      <c r="A445" s="27"/>
      <c r="B445" s="39" t="s">
        <v>410</v>
      </c>
      <c r="C445" s="29">
        <v>1</v>
      </c>
      <c r="D445" s="168" t="s">
        <v>2032</v>
      </c>
    </row>
    <row r="446" spans="1:4" ht="39.75" customHeight="1">
      <c r="A446" s="34" t="s">
        <v>181</v>
      </c>
      <c r="B446" s="39" t="s">
        <v>411</v>
      </c>
      <c r="C446" s="29">
        <v>1</v>
      </c>
      <c r="D446" s="168" t="s">
        <v>2033</v>
      </c>
    </row>
    <row r="447" spans="1:4" ht="39.75" customHeight="1">
      <c r="A447" s="21" t="s">
        <v>63</v>
      </c>
      <c r="B447" s="22"/>
      <c r="C447" s="23">
        <f t="shared" ref="C447" si="180">C448</f>
        <v>1</v>
      </c>
      <c r="D447" s="23"/>
    </row>
    <row r="448" spans="1:4" ht="39.75" customHeight="1">
      <c r="A448" s="24"/>
      <c r="B448" s="25" t="s">
        <v>412</v>
      </c>
      <c r="C448" s="26">
        <f t="shared" ref="C448" si="181">C449</f>
        <v>1</v>
      </c>
      <c r="D448" s="172"/>
    </row>
    <row r="449" spans="1:4" ht="39.75" customHeight="1">
      <c r="A449" s="34" t="s">
        <v>181</v>
      </c>
      <c r="B449" s="39" t="s">
        <v>413</v>
      </c>
      <c r="C449" s="29">
        <v>1</v>
      </c>
      <c r="D449" s="168" t="s">
        <v>2034</v>
      </c>
    </row>
    <row r="450" spans="1:4" ht="39.75" customHeight="1">
      <c r="A450" s="21" t="s">
        <v>73</v>
      </c>
      <c r="B450" s="22"/>
      <c r="C450" s="23">
        <f t="shared" ref="C450" si="182">C451</f>
        <v>1</v>
      </c>
      <c r="D450" s="23"/>
    </row>
    <row r="451" spans="1:4" ht="39.75" customHeight="1">
      <c r="A451" s="24"/>
      <c r="B451" s="25" t="s">
        <v>414</v>
      </c>
      <c r="C451" s="26">
        <f t="shared" ref="C451" si="183">C452</f>
        <v>1</v>
      </c>
      <c r="D451" s="172"/>
    </row>
    <row r="452" spans="1:4" ht="39.75" customHeight="1">
      <c r="A452" s="34" t="s">
        <v>181</v>
      </c>
      <c r="B452" s="39" t="s">
        <v>415</v>
      </c>
      <c r="C452" s="29">
        <v>1</v>
      </c>
      <c r="D452" s="168" t="s">
        <v>2035</v>
      </c>
    </row>
    <row r="453" spans="1:4" ht="39.75" customHeight="1">
      <c r="A453" s="21" t="s">
        <v>416</v>
      </c>
      <c r="B453" s="22"/>
      <c r="C453" s="23">
        <f t="shared" ref="C453" si="184">C454</f>
        <v>2</v>
      </c>
      <c r="D453" s="23"/>
    </row>
    <row r="454" spans="1:4" ht="39.75" customHeight="1">
      <c r="A454" s="24"/>
      <c r="B454" s="25" t="s">
        <v>417</v>
      </c>
      <c r="C454" s="26">
        <f t="shared" ref="C454" si="185">SUM(C455:C456)</f>
        <v>2</v>
      </c>
      <c r="D454" s="172"/>
    </row>
    <row r="455" spans="1:4" ht="39.75" customHeight="1">
      <c r="A455" s="27"/>
      <c r="B455" s="39" t="s">
        <v>418</v>
      </c>
      <c r="C455" s="29">
        <v>1</v>
      </c>
      <c r="D455" s="168" t="s">
        <v>2036</v>
      </c>
    </row>
    <row r="456" spans="1:4" ht="39.75" customHeight="1">
      <c r="A456" s="27"/>
      <c r="B456" s="39" t="s">
        <v>419</v>
      </c>
      <c r="C456" s="29">
        <v>1</v>
      </c>
      <c r="D456" s="168" t="s">
        <v>2037</v>
      </c>
    </row>
    <row r="457" spans="1:4" ht="39.75" customHeight="1">
      <c r="A457" s="21" t="s">
        <v>420</v>
      </c>
      <c r="B457" s="22"/>
      <c r="C457" s="23">
        <f t="shared" ref="C457" si="186">C458</f>
        <v>2</v>
      </c>
      <c r="D457" s="23"/>
    </row>
    <row r="458" spans="1:4" ht="39.75" customHeight="1">
      <c r="A458" s="24"/>
      <c r="B458" s="48" t="s">
        <v>421</v>
      </c>
      <c r="C458" s="26">
        <f t="shared" ref="C458" si="187">SUM(C459:C460)</f>
        <v>2</v>
      </c>
      <c r="D458" s="172"/>
    </row>
    <row r="459" spans="1:4" ht="39.75" customHeight="1">
      <c r="A459" s="27"/>
      <c r="B459" s="39" t="s">
        <v>422</v>
      </c>
      <c r="C459" s="29">
        <v>1</v>
      </c>
      <c r="D459" s="168" t="s">
        <v>2038</v>
      </c>
    </row>
    <row r="460" spans="1:4" ht="39.75" customHeight="1">
      <c r="A460" s="27"/>
      <c r="B460" s="39" t="s">
        <v>423</v>
      </c>
      <c r="C460" s="29">
        <v>1</v>
      </c>
      <c r="D460" s="168" t="s">
        <v>2039</v>
      </c>
    </row>
    <row r="461" spans="1:4" ht="39.75" customHeight="1">
      <c r="A461" s="18" t="s">
        <v>424</v>
      </c>
      <c r="B461" s="30"/>
      <c r="C461" s="20">
        <f t="shared" ref="C461" si="188">C462+C467+C476</f>
        <v>26</v>
      </c>
      <c r="D461" s="20"/>
    </row>
    <row r="462" spans="1:4" ht="39.75" customHeight="1">
      <c r="A462" s="21" t="s">
        <v>36</v>
      </c>
      <c r="B462" s="22"/>
      <c r="C462" s="23">
        <f t="shared" ref="C462" si="189">C463</f>
        <v>3</v>
      </c>
      <c r="D462" s="23"/>
    </row>
    <row r="463" spans="1:4" ht="39.75" customHeight="1">
      <c r="A463" s="24"/>
      <c r="B463" s="25" t="s">
        <v>425</v>
      </c>
      <c r="C463" s="26">
        <f t="shared" ref="C463" si="190">SUM(C464:C466)</f>
        <v>3</v>
      </c>
      <c r="D463" s="172"/>
    </row>
    <row r="464" spans="1:4" ht="39.75" customHeight="1">
      <c r="A464" s="27"/>
      <c r="B464" s="39" t="s">
        <v>426</v>
      </c>
      <c r="C464" s="29">
        <v>1</v>
      </c>
      <c r="D464" s="168" t="s">
        <v>2040</v>
      </c>
    </row>
    <row r="465" spans="1:4" ht="39.75" customHeight="1">
      <c r="A465" s="27"/>
      <c r="B465" s="39" t="s">
        <v>427</v>
      </c>
      <c r="C465" s="29">
        <v>1</v>
      </c>
      <c r="D465" s="168" t="s">
        <v>2041</v>
      </c>
    </row>
    <row r="466" spans="1:4" ht="39.75" customHeight="1">
      <c r="A466" s="27"/>
      <c r="B466" s="39" t="s">
        <v>428</v>
      </c>
      <c r="C466" s="29">
        <v>1</v>
      </c>
      <c r="D466" s="168" t="s">
        <v>213</v>
      </c>
    </row>
    <row r="467" spans="1:4" ht="39.75" customHeight="1">
      <c r="A467" s="21" t="s">
        <v>47</v>
      </c>
      <c r="B467" s="22"/>
      <c r="C467" s="23">
        <f t="shared" ref="C467" si="191">C468+C470+C473</f>
        <v>5</v>
      </c>
      <c r="D467" s="23"/>
    </row>
    <row r="468" spans="1:4" ht="39.75" customHeight="1">
      <c r="A468" s="24"/>
      <c r="B468" s="48" t="s">
        <v>429</v>
      </c>
      <c r="C468" s="26">
        <f t="shared" ref="C468" si="192">C469</f>
        <v>1</v>
      </c>
      <c r="D468" s="172"/>
    </row>
    <row r="469" spans="1:4" ht="39.75" customHeight="1">
      <c r="A469" s="27"/>
      <c r="B469" s="39" t="s">
        <v>430</v>
      </c>
      <c r="C469" s="29">
        <v>1</v>
      </c>
      <c r="D469" s="168" t="s">
        <v>2042</v>
      </c>
    </row>
    <row r="470" spans="1:4" ht="39.75" customHeight="1">
      <c r="A470" s="24"/>
      <c r="B470" s="48" t="s">
        <v>431</v>
      </c>
      <c r="C470" s="26">
        <f t="shared" ref="C470" si="193">SUM(C471:C472)</f>
        <v>2</v>
      </c>
      <c r="D470" s="172"/>
    </row>
    <row r="471" spans="1:4" ht="39.75" customHeight="1">
      <c r="A471" s="27"/>
      <c r="B471" s="39" t="s">
        <v>432</v>
      </c>
      <c r="C471" s="29">
        <v>1</v>
      </c>
      <c r="D471" s="168" t="s">
        <v>2043</v>
      </c>
    </row>
    <row r="472" spans="1:4" ht="39.75" customHeight="1">
      <c r="A472" s="27"/>
      <c r="B472" s="39" t="s">
        <v>433</v>
      </c>
      <c r="C472" s="29">
        <v>1</v>
      </c>
      <c r="D472" s="168" t="s">
        <v>213</v>
      </c>
    </row>
    <row r="473" spans="1:4" ht="39.75" customHeight="1">
      <c r="A473" s="24"/>
      <c r="B473" s="48" t="s">
        <v>434</v>
      </c>
      <c r="C473" s="26">
        <f t="shared" ref="C473" si="194">SUM(C474:C475)</f>
        <v>2</v>
      </c>
      <c r="D473" s="172"/>
    </row>
    <row r="474" spans="1:4" ht="39.75" customHeight="1">
      <c r="A474" s="27"/>
      <c r="B474" s="39" t="s">
        <v>435</v>
      </c>
      <c r="C474" s="29">
        <v>1</v>
      </c>
      <c r="D474" s="168" t="s">
        <v>2044</v>
      </c>
    </row>
    <row r="475" spans="1:4" ht="39.75" customHeight="1">
      <c r="A475" s="27"/>
      <c r="B475" s="39" t="s">
        <v>436</v>
      </c>
      <c r="C475" s="29">
        <v>1</v>
      </c>
      <c r="D475" s="168" t="s">
        <v>2045</v>
      </c>
    </row>
    <row r="476" spans="1:4" ht="39.75" customHeight="1">
      <c r="A476" s="21" t="s">
        <v>63</v>
      </c>
      <c r="B476" s="22"/>
      <c r="C476" s="23">
        <f t="shared" ref="C476" si="195">C477+C480+C483+C487+C491+C494+C496+C498+C500+C502</f>
        <v>18</v>
      </c>
      <c r="D476" s="23"/>
    </row>
    <row r="477" spans="1:4" ht="39.75" customHeight="1">
      <c r="A477" s="24"/>
      <c r="B477" s="25" t="s">
        <v>437</v>
      </c>
      <c r="C477" s="26">
        <f t="shared" ref="C477" si="196">SUM(C478:C479)</f>
        <v>2</v>
      </c>
      <c r="D477" s="172"/>
    </row>
    <row r="478" spans="1:4" ht="39.75" customHeight="1">
      <c r="A478" s="27"/>
      <c r="B478" s="39" t="s">
        <v>438</v>
      </c>
      <c r="C478" s="29">
        <v>1</v>
      </c>
      <c r="D478" s="168" t="s">
        <v>2046</v>
      </c>
    </row>
    <row r="479" spans="1:4" ht="39.75" customHeight="1">
      <c r="A479" s="34" t="s">
        <v>181</v>
      </c>
      <c r="B479" s="39" t="s">
        <v>439</v>
      </c>
      <c r="C479" s="29">
        <v>1</v>
      </c>
      <c r="D479" s="168" t="s">
        <v>2047</v>
      </c>
    </row>
    <row r="480" spans="1:4" ht="39.75" customHeight="1">
      <c r="A480" s="24"/>
      <c r="B480" s="48" t="s">
        <v>440</v>
      </c>
      <c r="C480" s="26">
        <f t="shared" ref="C480" si="197">SUM(C481:C482)</f>
        <v>2</v>
      </c>
      <c r="D480" s="172"/>
    </row>
    <row r="481" spans="1:4" ht="39.75" customHeight="1">
      <c r="A481" s="27"/>
      <c r="B481" s="39" t="s">
        <v>441</v>
      </c>
      <c r="C481" s="29">
        <v>1</v>
      </c>
      <c r="D481" s="169" t="s">
        <v>2048</v>
      </c>
    </row>
    <row r="482" spans="1:4" ht="39.75" customHeight="1">
      <c r="A482" s="27"/>
      <c r="B482" s="39" t="s">
        <v>442</v>
      </c>
      <c r="C482" s="29">
        <v>1</v>
      </c>
      <c r="D482" s="168" t="s">
        <v>2049</v>
      </c>
    </row>
    <row r="483" spans="1:4" ht="39.75" customHeight="1">
      <c r="A483" s="24"/>
      <c r="B483" s="48" t="s">
        <v>443</v>
      </c>
      <c r="C483" s="26">
        <f t="shared" ref="C483" si="198">SUM(C484:C486)</f>
        <v>3</v>
      </c>
      <c r="D483" s="172"/>
    </row>
    <row r="484" spans="1:4" ht="39.75" customHeight="1">
      <c r="A484" s="27"/>
      <c r="B484" s="39" t="s">
        <v>444</v>
      </c>
      <c r="C484" s="29">
        <v>1</v>
      </c>
      <c r="D484" s="168" t="s">
        <v>2050</v>
      </c>
    </row>
    <row r="485" spans="1:4" ht="39.75" customHeight="1">
      <c r="A485" s="27"/>
      <c r="B485" s="39" t="s">
        <v>445</v>
      </c>
      <c r="C485" s="29">
        <v>1</v>
      </c>
      <c r="D485" s="168" t="s">
        <v>131</v>
      </c>
    </row>
    <row r="486" spans="1:4" ht="39.75" customHeight="1">
      <c r="A486" s="27"/>
      <c r="B486" s="39" t="s">
        <v>446</v>
      </c>
      <c r="C486" s="29">
        <v>1</v>
      </c>
      <c r="D486" s="168" t="s">
        <v>2051</v>
      </c>
    </row>
    <row r="487" spans="1:4" ht="39.75" customHeight="1">
      <c r="A487" s="24"/>
      <c r="B487" s="48" t="s">
        <v>447</v>
      </c>
      <c r="C487" s="26">
        <f t="shared" ref="C487" si="199">SUM(C488:C490)</f>
        <v>3</v>
      </c>
      <c r="D487" s="172"/>
    </row>
    <row r="488" spans="1:4" ht="39.75" customHeight="1">
      <c r="A488" s="27"/>
      <c r="B488" s="39" t="s">
        <v>448</v>
      </c>
      <c r="C488" s="29">
        <v>1</v>
      </c>
      <c r="D488" s="168" t="s">
        <v>2052</v>
      </c>
    </row>
    <row r="489" spans="1:4" ht="39.75" customHeight="1">
      <c r="A489" s="27"/>
      <c r="B489" s="39" t="s">
        <v>449</v>
      </c>
      <c r="C489" s="29">
        <v>1</v>
      </c>
      <c r="D489" s="168" t="s">
        <v>2053</v>
      </c>
    </row>
    <row r="490" spans="1:4" ht="39.75" customHeight="1">
      <c r="A490" s="27"/>
      <c r="B490" s="39" t="s">
        <v>450</v>
      </c>
      <c r="C490" s="29">
        <v>1</v>
      </c>
      <c r="D490" s="168" t="s">
        <v>2054</v>
      </c>
    </row>
    <row r="491" spans="1:4" ht="39.75" customHeight="1">
      <c r="A491" s="24"/>
      <c r="B491" s="48" t="s">
        <v>451</v>
      </c>
      <c r="C491" s="26">
        <f t="shared" ref="C491" si="200">SUM(C492:C493)</f>
        <v>2</v>
      </c>
      <c r="D491" s="172"/>
    </row>
    <row r="492" spans="1:4" ht="39.75" customHeight="1">
      <c r="A492" s="27"/>
      <c r="B492" s="39" t="s">
        <v>452</v>
      </c>
      <c r="C492" s="29">
        <v>1</v>
      </c>
      <c r="D492" s="168" t="s">
        <v>2055</v>
      </c>
    </row>
    <row r="493" spans="1:4" ht="39.75" customHeight="1">
      <c r="A493" s="27"/>
      <c r="B493" s="39" t="s">
        <v>453</v>
      </c>
      <c r="C493" s="29">
        <v>1</v>
      </c>
      <c r="D493" s="168" t="s">
        <v>2056</v>
      </c>
    </row>
    <row r="494" spans="1:4" ht="39.75" customHeight="1">
      <c r="A494" s="24"/>
      <c r="B494" s="48" t="s">
        <v>454</v>
      </c>
      <c r="C494" s="26">
        <f t="shared" ref="C494" si="201">C495</f>
        <v>1</v>
      </c>
      <c r="D494" s="172"/>
    </row>
    <row r="495" spans="1:4" ht="39.75" customHeight="1">
      <c r="A495" s="27"/>
      <c r="B495" s="39" t="s">
        <v>455</v>
      </c>
      <c r="C495" s="29">
        <v>1</v>
      </c>
      <c r="D495" s="168" t="s">
        <v>2057</v>
      </c>
    </row>
    <row r="496" spans="1:4" ht="39.75" customHeight="1">
      <c r="A496" s="24"/>
      <c r="B496" s="48" t="s">
        <v>456</v>
      </c>
      <c r="C496" s="26">
        <f t="shared" ref="C496" si="202">C497</f>
        <v>1</v>
      </c>
      <c r="D496" s="172"/>
    </row>
    <row r="497" spans="1:4" ht="39.75" customHeight="1">
      <c r="A497" s="27"/>
      <c r="B497" s="39" t="s">
        <v>457</v>
      </c>
      <c r="C497" s="29">
        <v>1</v>
      </c>
      <c r="D497" s="168" t="s">
        <v>2058</v>
      </c>
    </row>
    <row r="498" spans="1:4" ht="39.75" customHeight="1">
      <c r="A498" s="24"/>
      <c r="B498" s="48" t="s">
        <v>458</v>
      </c>
      <c r="C498" s="26">
        <f t="shared" ref="C498" si="203">C499</f>
        <v>1</v>
      </c>
      <c r="D498" s="172"/>
    </row>
    <row r="499" spans="1:4" ht="39.75" customHeight="1">
      <c r="A499" s="34" t="s">
        <v>181</v>
      </c>
      <c r="B499" s="39" t="s">
        <v>459</v>
      </c>
      <c r="C499" s="29">
        <v>1</v>
      </c>
      <c r="D499" s="168" t="s">
        <v>458</v>
      </c>
    </row>
    <row r="500" spans="1:4" ht="39.75" customHeight="1">
      <c r="A500" s="24"/>
      <c r="B500" s="48" t="s">
        <v>460</v>
      </c>
      <c r="C500" s="26">
        <f t="shared" ref="C500" si="204">C501</f>
        <v>1</v>
      </c>
      <c r="D500" s="172"/>
    </row>
    <row r="501" spans="1:4" ht="39.75" customHeight="1">
      <c r="A501" s="27"/>
      <c r="B501" s="39" t="s">
        <v>461</v>
      </c>
      <c r="C501" s="29">
        <v>1</v>
      </c>
      <c r="D501" s="168" t="s">
        <v>2059</v>
      </c>
    </row>
    <row r="502" spans="1:4" ht="39.75" customHeight="1">
      <c r="A502" s="24"/>
      <c r="B502" s="48" t="s">
        <v>462</v>
      </c>
      <c r="C502" s="26">
        <f t="shared" ref="C502" si="205">SUM(C503:C504)</f>
        <v>2</v>
      </c>
      <c r="D502" s="172"/>
    </row>
    <row r="503" spans="1:4" ht="39.75" customHeight="1">
      <c r="A503" s="27"/>
      <c r="B503" s="39" t="s">
        <v>463</v>
      </c>
      <c r="C503" s="29">
        <v>1</v>
      </c>
      <c r="D503" s="168" t="s">
        <v>392</v>
      </c>
    </row>
    <row r="504" spans="1:4" ht="39.75" customHeight="1">
      <c r="A504" s="27"/>
      <c r="B504" s="39" t="s">
        <v>464</v>
      </c>
      <c r="C504" s="29">
        <v>1</v>
      </c>
      <c r="D504" s="168" t="s">
        <v>392</v>
      </c>
    </row>
    <row r="505" spans="1:4" ht="39.75" customHeight="1">
      <c r="A505" s="18" t="s">
        <v>200</v>
      </c>
      <c r="B505" s="30"/>
      <c r="C505" s="20">
        <f t="shared" ref="C505" si="206">C506</f>
        <v>2</v>
      </c>
      <c r="D505" s="20"/>
    </row>
    <row r="506" spans="1:4" ht="39.75" customHeight="1">
      <c r="A506" s="21" t="s">
        <v>36</v>
      </c>
      <c r="B506" s="22"/>
      <c r="C506" s="23">
        <f t="shared" ref="C506" si="207">C507</f>
        <v>2</v>
      </c>
      <c r="D506" s="23"/>
    </row>
    <row r="507" spans="1:4" ht="39.75" customHeight="1">
      <c r="A507" s="24"/>
      <c r="B507" s="48" t="s">
        <v>465</v>
      </c>
      <c r="C507" s="26">
        <f t="shared" ref="C507" si="208">SUM(C508:C509)</f>
        <v>2</v>
      </c>
      <c r="D507" s="173"/>
    </row>
    <row r="508" spans="1:4" ht="39.75" customHeight="1">
      <c r="A508" s="38"/>
      <c r="B508" s="39" t="s">
        <v>466</v>
      </c>
      <c r="C508" s="29">
        <v>1</v>
      </c>
      <c r="D508" s="168" t="s">
        <v>568</v>
      </c>
    </row>
    <row r="509" spans="1:4" ht="39.75" customHeight="1">
      <c r="A509" s="34" t="s">
        <v>181</v>
      </c>
      <c r="B509" s="39" t="s">
        <v>467</v>
      </c>
      <c r="C509" s="29">
        <v>1</v>
      </c>
      <c r="D509" s="168" t="s">
        <v>2060</v>
      </c>
    </row>
    <row r="510" spans="1:4" ht="39.75" customHeight="1">
      <c r="A510" s="15" t="s">
        <v>468</v>
      </c>
      <c r="B510" s="31"/>
      <c r="C510" s="17">
        <f t="shared" ref="C510" si="209">C511+C534+C556</f>
        <v>43</v>
      </c>
      <c r="D510" s="17"/>
    </row>
    <row r="511" spans="1:4" ht="39.75" customHeight="1">
      <c r="A511" s="18" t="s">
        <v>469</v>
      </c>
      <c r="B511" s="30"/>
      <c r="C511" s="20">
        <f t="shared" ref="C511" si="210">C512</f>
        <v>15</v>
      </c>
      <c r="D511" s="20"/>
    </row>
    <row r="512" spans="1:4" ht="39.75" customHeight="1">
      <c r="A512" s="21" t="s">
        <v>7</v>
      </c>
      <c r="B512" s="22"/>
      <c r="C512" s="23">
        <f t="shared" ref="C512" si="211">C513+C516+C520+C523+C527+C530</f>
        <v>15</v>
      </c>
      <c r="D512" s="23"/>
    </row>
    <row r="513" spans="1:4" ht="39.75" customHeight="1">
      <c r="A513" s="24"/>
      <c r="B513" s="25" t="s">
        <v>470</v>
      </c>
      <c r="C513" s="26">
        <f t="shared" ref="C513" si="212">SUM(C514:C515)</f>
        <v>2</v>
      </c>
      <c r="D513" s="172"/>
    </row>
    <row r="514" spans="1:4" ht="39.75" customHeight="1">
      <c r="A514" s="27"/>
      <c r="B514" s="28" t="s">
        <v>471</v>
      </c>
      <c r="C514" s="29">
        <v>1</v>
      </c>
      <c r="D514" s="168" t="s">
        <v>2061</v>
      </c>
    </row>
    <row r="515" spans="1:4" ht="39.75" customHeight="1">
      <c r="A515" s="27"/>
      <c r="B515" s="28" t="s">
        <v>472</v>
      </c>
      <c r="C515" s="29">
        <v>1</v>
      </c>
      <c r="D515" s="169" t="s">
        <v>2062</v>
      </c>
    </row>
    <row r="516" spans="1:4" ht="39.75" customHeight="1">
      <c r="A516" s="24"/>
      <c r="B516" s="25" t="s">
        <v>473</v>
      </c>
      <c r="C516" s="26">
        <f t="shared" ref="C516" si="213">SUM(C517:C519)</f>
        <v>3</v>
      </c>
      <c r="D516" s="172"/>
    </row>
    <row r="517" spans="1:4" ht="39.75" customHeight="1">
      <c r="A517" s="27"/>
      <c r="B517" s="28" t="s">
        <v>474</v>
      </c>
      <c r="C517" s="29">
        <v>1</v>
      </c>
      <c r="D517" s="168" t="s">
        <v>2063</v>
      </c>
    </row>
    <row r="518" spans="1:4" ht="39.75" customHeight="1">
      <c r="A518" s="27"/>
      <c r="B518" s="28" t="s">
        <v>475</v>
      </c>
      <c r="C518" s="29">
        <v>1</v>
      </c>
      <c r="D518" s="168" t="s">
        <v>2063</v>
      </c>
    </row>
    <row r="519" spans="1:4" ht="39.75" customHeight="1">
      <c r="A519" s="27"/>
      <c r="B519" s="28" t="s">
        <v>476</v>
      </c>
      <c r="C519" s="29">
        <v>1</v>
      </c>
      <c r="D519" s="168" t="s">
        <v>2064</v>
      </c>
    </row>
    <row r="520" spans="1:4" ht="39.75" customHeight="1">
      <c r="A520" s="24"/>
      <c r="B520" s="25" t="s">
        <v>8</v>
      </c>
      <c r="C520" s="26">
        <f t="shared" ref="C520" si="214">SUM(C521:C522)</f>
        <v>2</v>
      </c>
      <c r="D520" s="172"/>
    </row>
    <row r="521" spans="1:4" ht="39.75" customHeight="1">
      <c r="A521" s="27"/>
      <c r="B521" s="28" t="s">
        <v>477</v>
      </c>
      <c r="C521" s="29">
        <v>1</v>
      </c>
      <c r="D521" s="168" t="s">
        <v>8</v>
      </c>
    </row>
    <row r="522" spans="1:4" ht="39.75" customHeight="1">
      <c r="A522" s="27"/>
      <c r="B522" s="28" t="s">
        <v>478</v>
      </c>
      <c r="C522" s="29">
        <v>1</v>
      </c>
      <c r="D522" s="168" t="s">
        <v>2065</v>
      </c>
    </row>
    <row r="523" spans="1:4" ht="39.75" customHeight="1">
      <c r="A523" s="24"/>
      <c r="B523" s="25" t="s">
        <v>479</v>
      </c>
      <c r="C523" s="26">
        <f t="shared" ref="C523" si="215">SUM(C524:C526)</f>
        <v>3</v>
      </c>
      <c r="D523" s="172"/>
    </row>
    <row r="524" spans="1:4" ht="39.75" customHeight="1">
      <c r="A524" s="27"/>
      <c r="B524" s="28" t="s">
        <v>480</v>
      </c>
      <c r="C524" s="29">
        <v>1</v>
      </c>
      <c r="D524" s="168" t="s">
        <v>2066</v>
      </c>
    </row>
    <row r="525" spans="1:4" ht="39.75" customHeight="1">
      <c r="A525" s="27"/>
      <c r="B525" s="28" t="s">
        <v>481</v>
      </c>
      <c r="C525" s="29">
        <v>1</v>
      </c>
      <c r="D525" s="168" t="s">
        <v>654</v>
      </c>
    </row>
    <row r="526" spans="1:4" ht="39.75" customHeight="1">
      <c r="A526" s="27"/>
      <c r="B526" s="28" t="s">
        <v>482</v>
      </c>
      <c r="C526" s="29">
        <v>1</v>
      </c>
      <c r="D526" s="168" t="s">
        <v>1521</v>
      </c>
    </row>
    <row r="527" spans="1:4" ht="39.75" customHeight="1">
      <c r="A527" s="24"/>
      <c r="B527" s="25" t="s">
        <v>483</v>
      </c>
      <c r="C527" s="26">
        <f t="shared" ref="C527" si="216">SUM(C528:C529)</f>
        <v>2</v>
      </c>
      <c r="D527" s="172"/>
    </row>
    <row r="528" spans="1:4" ht="39.75" customHeight="1">
      <c r="A528" s="27"/>
      <c r="B528" s="28" t="s">
        <v>484</v>
      </c>
      <c r="C528" s="29">
        <v>1</v>
      </c>
      <c r="D528" s="169" t="s">
        <v>973</v>
      </c>
    </row>
    <row r="529" spans="1:4" ht="39.75" customHeight="1">
      <c r="A529" s="27"/>
      <c r="B529" s="28" t="s">
        <v>485</v>
      </c>
      <c r="C529" s="29">
        <v>1</v>
      </c>
      <c r="D529" s="168" t="s">
        <v>2067</v>
      </c>
    </row>
    <row r="530" spans="1:4" ht="39.75" customHeight="1">
      <c r="A530" s="24"/>
      <c r="B530" s="25" t="s">
        <v>486</v>
      </c>
      <c r="C530" s="26">
        <f t="shared" ref="C530" si="217">SUM(C531:C533)</f>
        <v>3</v>
      </c>
      <c r="D530" s="172"/>
    </row>
    <row r="531" spans="1:4" ht="39.75" customHeight="1">
      <c r="A531" s="27"/>
      <c r="B531" s="28" t="s">
        <v>487</v>
      </c>
      <c r="C531" s="29">
        <v>1</v>
      </c>
      <c r="D531" s="168" t="s">
        <v>1521</v>
      </c>
    </row>
    <row r="532" spans="1:4" ht="39.75" customHeight="1">
      <c r="A532" s="27"/>
      <c r="B532" s="28" t="s">
        <v>488</v>
      </c>
      <c r="C532" s="29">
        <v>1</v>
      </c>
      <c r="D532" s="168" t="s">
        <v>2068</v>
      </c>
    </row>
    <row r="533" spans="1:4" ht="39.75" customHeight="1">
      <c r="A533" s="27"/>
      <c r="B533" s="28" t="s">
        <v>489</v>
      </c>
      <c r="C533" s="29">
        <v>1</v>
      </c>
      <c r="D533" s="168" t="s">
        <v>1521</v>
      </c>
    </row>
    <row r="534" spans="1:4" ht="39.75" customHeight="1">
      <c r="A534" s="18" t="s">
        <v>490</v>
      </c>
      <c r="B534" s="30"/>
      <c r="C534" s="20">
        <f t="shared" ref="C534" si="218">C535</f>
        <v>14</v>
      </c>
      <c r="D534" s="20"/>
    </row>
    <row r="535" spans="1:4" ht="39.75" customHeight="1">
      <c r="A535" s="21" t="s">
        <v>24</v>
      </c>
      <c r="B535" s="22"/>
      <c r="C535" s="23">
        <f t="shared" ref="C535" si="219">C536+C540+C542+C545+C549+C553</f>
        <v>14</v>
      </c>
      <c r="D535" s="23"/>
    </row>
    <row r="536" spans="1:4" ht="39.75" customHeight="1">
      <c r="A536" s="24"/>
      <c r="B536" s="25" t="s">
        <v>491</v>
      </c>
      <c r="C536" s="26">
        <f t="shared" ref="C536" si="220">SUM(C537:C539)</f>
        <v>3</v>
      </c>
      <c r="D536" s="172"/>
    </row>
    <row r="537" spans="1:4" ht="39.75" customHeight="1">
      <c r="A537" s="27"/>
      <c r="B537" s="39" t="s">
        <v>492</v>
      </c>
      <c r="C537" s="29">
        <v>1</v>
      </c>
      <c r="D537" s="169" t="s">
        <v>2069</v>
      </c>
    </row>
    <row r="538" spans="1:4" ht="39.75" customHeight="1">
      <c r="A538" s="27"/>
      <c r="B538" s="39" t="s">
        <v>493</v>
      </c>
      <c r="C538" s="29">
        <v>1</v>
      </c>
      <c r="D538" s="169" t="s">
        <v>2070</v>
      </c>
    </row>
    <row r="539" spans="1:4" ht="39.75" customHeight="1">
      <c r="A539" s="27"/>
      <c r="B539" s="39" t="s">
        <v>494</v>
      </c>
      <c r="C539" s="29">
        <v>1</v>
      </c>
      <c r="D539" s="168" t="s">
        <v>2063</v>
      </c>
    </row>
    <row r="540" spans="1:4" ht="39.75" customHeight="1">
      <c r="A540" s="24"/>
      <c r="B540" s="25" t="s">
        <v>495</v>
      </c>
      <c r="C540" s="26">
        <f t="shared" ref="C540" si="221">C541</f>
        <v>1</v>
      </c>
      <c r="D540" s="172"/>
    </row>
    <row r="541" spans="1:4" ht="39.75" customHeight="1">
      <c r="A541" s="27"/>
      <c r="B541" s="39" t="s">
        <v>496</v>
      </c>
      <c r="C541" s="29">
        <v>1</v>
      </c>
      <c r="D541" s="168" t="s">
        <v>2071</v>
      </c>
    </row>
    <row r="542" spans="1:4" ht="39.75" customHeight="1">
      <c r="A542" s="24"/>
      <c r="B542" s="25" t="s">
        <v>497</v>
      </c>
      <c r="C542" s="26">
        <f t="shared" ref="C542" si="222">SUM(C543:C544)</f>
        <v>2</v>
      </c>
      <c r="D542" s="172"/>
    </row>
    <row r="543" spans="1:4" ht="39.75" customHeight="1">
      <c r="A543" s="27"/>
      <c r="B543" s="39" t="s">
        <v>498</v>
      </c>
      <c r="C543" s="29">
        <v>1</v>
      </c>
      <c r="D543" s="169" t="s">
        <v>2072</v>
      </c>
    </row>
    <row r="544" spans="1:4" ht="39.75" customHeight="1">
      <c r="A544" s="27"/>
      <c r="B544" s="39" t="s">
        <v>328</v>
      </c>
      <c r="C544" s="29">
        <v>1</v>
      </c>
      <c r="D544" s="169" t="s">
        <v>2072</v>
      </c>
    </row>
    <row r="545" spans="1:4" ht="39.75" customHeight="1">
      <c r="A545" s="24"/>
      <c r="B545" s="25" t="s">
        <v>499</v>
      </c>
      <c r="C545" s="26">
        <f t="shared" ref="C545" si="223">SUM(C546:C548)</f>
        <v>3</v>
      </c>
      <c r="D545" s="172"/>
    </row>
    <row r="546" spans="1:4" ht="39.75" customHeight="1">
      <c r="A546" s="27"/>
      <c r="B546" s="39" t="s">
        <v>500</v>
      </c>
      <c r="C546" s="29">
        <v>1</v>
      </c>
      <c r="D546" s="168" t="s">
        <v>2068</v>
      </c>
    </row>
    <row r="547" spans="1:4" ht="39.75" customHeight="1">
      <c r="A547" s="27"/>
      <c r="B547" s="39" t="s">
        <v>501</v>
      </c>
      <c r="C547" s="29">
        <v>1</v>
      </c>
      <c r="D547" s="168" t="s">
        <v>2073</v>
      </c>
    </row>
    <row r="548" spans="1:4" ht="39.75" customHeight="1">
      <c r="A548" s="27"/>
      <c r="B548" s="39" t="s">
        <v>502</v>
      </c>
      <c r="C548" s="29">
        <v>1</v>
      </c>
      <c r="D548" s="168" t="s">
        <v>2074</v>
      </c>
    </row>
    <row r="549" spans="1:4" ht="39.75" customHeight="1">
      <c r="A549" s="24"/>
      <c r="B549" s="25" t="s">
        <v>503</v>
      </c>
      <c r="C549" s="26">
        <f t="shared" ref="C549" si="224">SUM(C550:C552)</f>
        <v>3</v>
      </c>
      <c r="D549" s="172"/>
    </row>
    <row r="550" spans="1:4" ht="39.75" customHeight="1">
      <c r="A550" s="27"/>
      <c r="B550" s="39" t="s">
        <v>504</v>
      </c>
      <c r="C550" s="29">
        <v>1</v>
      </c>
      <c r="D550" s="169" t="s">
        <v>2075</v>
      </c>
    </row>
    <row r="551" spans="1:4" ht="39.75" customHeight="1">
      <c r="A551" s="27"/>
      <c r="B551" s="39" t="s">
        <v>505</v>
      </c>
      <c r="C551" s="29">
        <v>1</v>
      </c>
      <c r="D551" s="169" t="s">
        <v>2076</v>
      </c>
    </row>
    <row r="552" spans="1:4" ht="39.75" customHeight="1">
      <c r="A552" s="27"/>
      <c r="B552" s="39" t="s">
        <v>506</v>
      </c>
      <c r="C552" s="29">
        <v>1</v>
      </c>
      <c r="D552" s="169" t="s">
        <v>2077</v>
      </c>
    </row>
    <row r="553" spans="1:4" ht="39.75" customHeight="1">
      <c r="A553" s="24"/>
      <c r="B553" s="48" t="s">
        <v>434</v>
      </c>
      <c r="C553" s="26">
        <f t="shared" ref="C553" si="225">SUM(C554:C555)</f>
        <v>2</v>
      </c>
      <c r="D553" s="172"/>
    </row>
    <row r="554" spans="1:4" ht="39.75" customHeight="1">
      <c r="A554" s="27"/>
      <c r="B554" s="39" t="s">
        <v>507</v>
      </c>
      <c r="C554" s="29">
        <v>1</v>
      </c>
      <c r="D554" s="169" t="s">
        <v>1441</v>
      </c>
    </row>
    <row r="555" spans="1:4" ht="39.75" customHeight="1">
      <c r="A555" s="27"/>
      <c r="B555" s="39" t="s">
        <v>508</v>
      </c>
      <c r="C555" s="29">
        <v>1</v>
      </c>
      <c r="D555" s="168" t="s">
        <v>131</v>
      </c>
    </row>
    <row r="556" spans="1:4" ht="39.75" customHeight="1">
      <c r="A556" s="18" t="s">
        <v>509</v>
      </c>
      <c r="B556" s="30"/>
      <c r="C556" s="20">
        <f t="shared" ref="C556" si="226">C557+C575</f>
        <v>14</v>
      </c>
      <c r="D556" s="20"/>
    </row>
    <row r="557" spans="1:4" ht="39.75" customHeight="1">
      <c r="A557" s="21" t="s">
        <v>36</v>
      </c>
      <c r="B557" s="22"/>
      <c r="C557" s="23">
        <f t="shared" ref="C557" si="227">C558+C561+C564+C567+C570+C573</f>
        <v>11</v>
      </c>
      <c r="D557" s="23"/>
    </row>
    <row r="558" spans="1:4" ht="39.75" customHeight="1">
      <c r="A558" s="24"/>
      <c r="B558" s="25" t="s">
        <v>510</v>
      </c>
      <c r="C558" s="26">
        <f t="shared" ref="C558" si="228">SUM(C559:C560)</f>
        <v>2</v>
      </c>
      <c r="D558" s="172"/>
    </row>
    <row r="559" spans="1:4" ht="39.75" customHeight="1">
      <c r="A559" s="27"/>
      <c r="B559" s="28" t="s">
        <v>511</v>
      </c>
      <c r="C559" s="29">
        <v>1</v>
      </c>
      <c r="D559" s="168" t="s">
        <v>2078</v>
      </c>
    </row>
    <row r="560" spans="1:4" ht="39.75" customHeight="1">
      <c r="A560" s="27"/>
      <c r="B560" s="28" t="s">
        <v>512</v>
      </c>
      <c r="C560" s="29">
        <v>1</v>
      </c>
      <c r="D560" s="168" t="s">
        <v>2079</v>
      </c>
    </row>
    <row r="561" spans="1:4" ht="39.75" customHeight="1">
      <c r="A561" s="24"/>
      <c r="B561" s="25" t="s">
        <v>513</v>
      </c>
      <c r="C561" s="26">
        <f t="shared" ref="C561" si="229">SUM(C562:C563)</f>
        <v>2</v>
      </c>
      <c r="D561" s="172"/>
    </row>
    <row r="562" spans="1:4" ht="39.75" customHeight="1">
      <c r="A562" s="27"/>
      <c r="B562" s="28" t="s">
        <v>514</v>
      </c>
      <c r="C562" s="29">
        <v>1</v>
      </c>
      <c r="D562" s="168" t="s">
        <v>2080</v>
      </c>
    </row>
    <row r="563" spans="1:4" ht="39.75" customHeight="1">
      <c r="A563" s="27"/>
      <c r="B563" s="28" t="s">
        <v>515</v>
      </c>
      <c r="C563" s="29">
        <v>1</v>
      </c>
      <c r="D563" s="168" t="s">
        <v>2081</v>
      </c>
    </row>
    <row r="564" spans="1:4" ht="39.75" customHeight="1">
      <c r="A564" s="24"/>
      <c r="B564" s="25" t="s">
        <v>516</v>
      </c>
      <c r="C564" s="26">
        <f t="shared" ref="C564" si="230">SUM(C565:C566)</f>
        <v>2</v>
      </c>
      <c r="D564" s="172"/>
    </row>
    <row r="565" spans="1:4" ht="39.75" customHeight="1">
      <c r="A565" s="27"/>
      <c r="B565" s="28" t="s">
        <v>517</v>
      </c>
      <c r="C565" s="29">
        <v>1</v>
      </c>
      <c r="D565" s="169" t="s">
        <v>2082</v>
      </c>
    </row>
    <row r="566" spans="1:4" ht="39.75" customHeight="1">
      <c r="A566" s="27"/>
      <c r="B566" s="28" t="s">
        <v>518</v>
      </c>
      <c r="C566" s="29">
        <v>1</v>
      </c>
      <c r="D566" s="168" t="s">
        <v>2083</v>
      </c>
    </row>
    <row r="567" spans="1:4" ht="39.75" customHeight="1">
      <c r="A567" s="24"/>
      <c r="B567" s="25" t="s">
        <v>200</v>
      </c>
      <c r="C567" s="26">
        <f t="shared" ref="C567" si="231">SUM(C568:C569)</f>
        <v>2</v>
      </c>
      <c r="D567" s="172"/>
    </row>
    <row r="568" spans="1:4" ht="39.75" customHeight="1">
      <c r="A568" s="27"/>
      <c r="B568" s="28" t="s">
        <v>519</v>
      </c>
      <c r="C568" s="29">
        <v>1</v>
      </c>
      <c r="D568" s="168" t="s">
        <v>2084</v>
      </c>
    </row>
    <row r="569" spans="1:4" ht="39.75" customHeight="1">
      <c r="A569" s="27"/>
      <c r="B569" s="28" t="s">
        <v>520</v>
      </c>
      <c r="C569" s="29">
        <v>1</v>
      </c>
      <c r="D569" s="168" t="s">
        <v>2085</v>
      </c>
    </row>
    <row r="570" spans="1:4" ht="39.75" customHeight="1">
      <c r="A570" s="24"/>
      <c r="B570" s="25" t="s">
        <v>8</v>
      </c>
      <c r="C570" s="26">
        <f t="shared" ref="C570" si="232">SUM(C571:C572)</f>
        <v>2</v>
      </c>
      <c r="D570" s="172"/>
    </row>
    <row r="571" spans="1:4" ht="39.75" customHeight="1">
      <c r="A571" s="27"/>
      <c r="B571" s="28" t="s">
        <v>521</v>
      </c>
      <c r="C571" s="29">
        <v>1</v>
      </c>
      <c r="D571" s="168" t="s">
        <v>2086</v>
      </c>
    </row>
    <row r="572" spans="1:4" ht="39.75" customHeight="1">
      <c r="A572" s="27"/>
      <c r="B572" s="28" t="s">
        <v>522</v>
      </c>
      <c r="C572" s="29">
        <v>1</v>
      </c>
      <c r="D572" s="168" t="s">
        <v>2087</v>
      </c>
    </row>
    <row r="573" spans="1:4" ht="39.75" customHeight="1">
      <c r="A573" s="24"/>
      <c r="B573" s="25" t="s">
        <v>523</v>
      </c>
      <c r="C573" s="26">
        <f t="shared" ref="C573" si="233">C574</f>
        <v>1</v>
      </c>
      <c r="D573" s="172"/>
    </row>
    <row r="574" spans="1:4" ht="39.75" customHeight="1">
      <c r="A574" s="27"/>
      <c r="B574" s="28" t="s">
        <v>524</v>
      </c>
      <c r="C574" s="29">
        <v>1</v>
      </c>
      <c r="D574" s="168" t="s">
        <v>2088</v>
      </c>
    </row>
    <row r="575" spans="1:4" ht="39.75" customHeight="1">
      <c r="A575" s="21" t="s">
        <v>47</v>
      </c>
      <c r="B575" s="22"/>
      <c r="C575" s="23">
        <f t="shared" ref="C575" si="234">C576</f>
        <v>3</v>
      </c>
      <c r="D575" s="170"/>
    </row>
    <row r="576" spans="1:4" ht="39.75" customHeight="1">
      <c r="A576" s="24"/>
      <c r="B576" s="25" t="s">
        <v>525</v>
      </c>
      <c r="C576" s="26">
        <f t="shared" ref="C576" si="235">SUM(C577:C579)</f>
        <v>3</v>
      </c>
      <c r="D576" s="172"/>
    </row>
    <row r="577" spans="1:4" ht="39.75" customHeight="1">
      <c r="A577" s="27"/>
      <c r="B577" s="28" t="s">
        <v>526</v>
      </c>
      <c r="C577" s="29">
        <v>1</v>
      </c>
      <c r="D577" s="168" t="s">
        <v>2089</v>
      </c>
    </row>
    <row r="578" spans="1:4" ht="39.75" customHeight="1">
      <c r="A578" s="27"/>
      <c r="B578" s="28" t="s">
        <v>527</v>
      </c>
      <c r="C578" s="29">
        <v>1</v>
      </c>
      <c r="D578" s="168" t="s">
        <v>2090</v>
      </c>
    </row>
    <row r="579" spans="1:4" ht="39.75" customHeight="1">
      <c r="A579" s="27"/>
      <c r="B579" s="28" t="s">
        <v>528</v>
      </c>
      <c r="C579" s="29">
        <v>1</v>
      </c>
      <c r="D579" s="168" t="s">
        <v>2091</v>
      </c>
    </row>
    <row r="580" spans="1:4" ht="39.75" customHeight="1">
      <c r="A580" s="15" t="s">
        <v>529</v>
      </c>
      <c r="B580" s="49"/>
      <c r="C580" s="17">
        <f>C581+C594+C632</f>
        <v>26</v>
      </c>
      <c r="D580" s="17"/>
    </row>
    <row r="581" spans="1:4" ht="39.75" customHeight="1">
      <c r="A581" s="18" t="s">
        <v>530</v>
      </c>
      <c r="B581" s="50"/>
      <c r="C581" s="20">
        <f>C582+C585</f>
        <v>6</v>
      </c>
      <c r="D581" s="20"/>
    </row>
    <row r="582" spans="1:4" ht="39.75" customHeight="1">
      <c r="A582" s="21" t="s">
        <v>36</v>
      </c>
      <c r="B582" s="22"/>
      <c r="C582" s="23">
        <f t="shared" ref="C582" si="236">C583</f>
        <v>1</v>
      </c>
      <c r="D582" s="23"/>
    </row>
    <row r="583" spans="1:4" ht="39.75" customHeight="1">
      <c r="A583" s="24"/>
      <c r="B583" s="25" t="s">
        <v>531</v>
      </c>
      <c r="C583" s="26">
        <f>SUM(C584:C584)</f>
        <v>1</v>
      </c>
      <c r="D583" s="26"/>
    </row>
    <row r="584" spans="1:4" ht="39.75" customHeight="1">
      <c r="A584" s="51"/>
      <c r="B584" s="28" t="s">
        <v>532</v>
      </c>
      <c r="C584" s="29">
        <v>1</v>
      </c>
      <c r="D584" s="168" t="s">
        <v>2092</v>
      </c>
    </row>
    <row r="585" spans="1:4" ht="39.75" customHeight="1">
      <c r="A585" s="52" t="s">
        <v>47</v>
      </c>
      <c r="B585" s="53"/>
      <c r="C585" s="23">
        <f t="shared" ref="C585" si="237">C586+C590+C592</f>
        <v>5</v>
      </c>
      <c r="D585" s="23"/>
    </row>
    <row r="586" spans="1:4" ht="39.75" customHeight="1">
      <c r="A586" s="24"/>
      <c r="B586" s="25" t="s">
        <v>533</v>
      </c>
      <c r="C586" s="26">
        <f t="shared" ref="C586" si="238">SUM(C587:C589)</f>
        <v>3</v>
      </c>
      <c r="D586" s="26"/>
    </row>
    <row r="587" spans="1:4" ht="39.75" customHeight="1">
      <c r="A587" s="51"/>
      <c r="B587" s="28" t="s">
        <v>534</v>
      </c>
      <c r="C587" s="29">
        <v>1</v>
      </c>
      <c r="D587" s="169" t="s">
        <v>2093</v>
      </c>
    </row>
    <row r="588" spans="1:4" ht="39.75" customHeight="1">
      <c r="A588" s="51"/>
      <c r="B588" s="28" t="s">
        <v>535</v>
      </c>
      <c r="C588" s="29">
        <v>1</v>
      </c>
      <c r="D588" s="169" t="s">
        <v>2094</v>
      </c>
    </row>
    <row r="589" spans="1:4" ht="39.75" customHeight="1">
      <c r="A589" s="51"/>
      <c r="B589" s="28" t="s">
        <v>536</v>
      </c>
      <c r="C589" s="29">
        <v>1</v>
      </c>
      <c r="D589" s="168" t="s">
        <v>2095</v>
      </c>
    </row>
    <row r="590" spans="1:4" ht="39.75" customHeight="1">
      <c r="A590" s="54"/>
      <c r="B590" s="48" t="s">
        <v>537</v>
      </c>
      <c r="C590" s="26">
        <f t="shared" ref="C590" si="239">C591</f>
        <v>1</v>
      </c>
      <c r="D590" s="172"/>
    </row>
    <row r="591" spans="1:4" ht="39.75" customHeight="1">
      <c r="A591" s="51"/>
      <c r="B591" s="28" t="s">
        <v>538</v>
      </c>
      <c r="C591" s="29">
        <v>1</v>
      </c>
      <c r="D591" s="168" t="s">
        <v>2096</v>
      </c>
    </row>
    <row r="592" spans="1:4" ht="39.75" customHeight="1">
      <c r="A592" s="24"/>
      <c r="B592" s="25" t="s">
        <v>539</v>
      </c>
      <c r="C592" s="26">
        <f>SUM(C593:C593)</f>
        <v>1</v>
      </c>
      <c r="D592" s="26"/>
    </row>
    <row r="593" spans="1:4" ht="39.75" customHeight="1">
      <c r="A593" s="45" t="s">
        <v>181</v>
      </c>
      <c r="B593" s="28" t="s">
        <v>540</v>
      </c>
      <c r="C593" s="29">
        <v>1</v>
      </c>
      <c r="D593" s="168" t="s">
        <v>2097</v>
      </c>
    </row>
    <row r="594" spans="1:4" ht="39.75" customHeight="1">
      <c r="A594" s="18" t="s">
        <v>541</v>
      </c>
      <c r="B594" s="50"/>
      <c r="C594" s="20">
        <f>C595+C598+C609+C614+C619</f>
        <v>16</v>
      </c>
      <c r="D594" s="20"/>
    </row>
    <row r="595" spans="1:4" ht="39.75" customHeight="1">
      <c r="A595" s="21" t="s">
        <v>24</v>
      </c>
      <c r="B595" s="55"/>
      <c r="C595" s="56">
        <f>+C596</f>
        <v>1</v>
      </c>
      <c r="D595" s="56"/>
    </row>
    <row r="596" spans="1:4" ht="39.75" customHeight="1">
      <c r="A596" s="24"/>
      <c r="B596" s="25" t="s">
        <v>542</v>
      </c>
      <c r="C596" s="26">
        <f>SUM(C597:C597)</f>
        <v>1</v>
      </c>
      <c r="D596" s="26"/>
    </row>
    <row r="597" spans="1:4" ht="39.75" customHeight="1">
      <c r="A597" s="51"/>
      <c r="B597" s="28" t="s">
        <v>543</v>
      </c>
      <c r="C597" s="29">
        <v>1</v>
      </c>
      <c r="D597" s="168" t="s">
        <v>2098</v>
      </c>
    </row>
    <row r="598" spans="1:4" ht="39.75" customHeight="1">
      <c r="A598" s="21" t="s">
        <v>36</v>
      </c>
      <c r="B598" s="55"/>
      <c r="C598" s="56">
        <f>+C599+C601+C603+C605+C607</f>
        <v>5</v>
      </c>
      <c r="D598" s="56"/>
    </row>
    <row r="599" spans="1:4" ht="39.75" customHeight="1">
      <c r="A599" s="24"/>
      <c r="B599" s="25" t="s">
        <v>544</v>
      </c>
      <c r="C599" s="26">
        <f>SUM(C600:C600)</f>
        <v>1</v>
      </c>
      <c r="D599" s="26"/>
    </row>
    <row r="600" spans="1:4" ht="39.75" customHeight="1">
      <c r="A600" s="51"/>
      <c r="B600" s="28" t="s">
        <v>545</v>
      </c>
      <c r="C600" s="29">
        <v>1</v>
      </c>
      <c r="D600" s="168" t="s">
        <v>2099</v>
      </c>
    </row>
    <row r="601" spans="1:4" ht="39.75" customHeight="1">
      <c r="A601" s="24"/>
      <c r="B601" s="25" t="s">
        <v>546</v>
      </c>
      <c r="C601" s="26">
        <f>SUM(C602:C602)</f>
        <v>1</v>
      </c>
      <c r="D601" s="26"/>
    </row>
    <row r="602" spans="1:4" ht="39.75" customHeight="1">
      <c r="A602" s="51"/>
      <c r="B602" s="28" t="s">
        <v>547</v>
      </c>
      <c r="C602" s="29">
        <v>1</v>
      </c>
      <c r="D602" s="168" t="s">
        <v>2100</v>
      </c>
    </row>
    <row r="603" spans="1:4" ht="39.75" customHeight="1">
      <c r="A603" s="24"/>
      <c r="B603" s="25" t="s">
        <v>548</v>
      </c>
      <c r="C603" s="26">
        <f>SUM(C604:C604)</f>
        <v>1</v>
      </c>
      <c r="D603" s="26"/>
    </row>
    <row r="604" spans="1:4" ht="39.75" customHeight="1">
      <c r="A604" s="51" t="s">
        <v>181</v>
      </c>
      <c r="B604" s="28" t="s">
        <v>549</v>
      </c>
      <c r="C604" s="29">
        <v>1</v>
      </c>
      <c r="D604" s="168" t="s">
        <v>2101</v>
      </c>
    </row>
    <row r="605" spans="1:4" ht="39.75" customHeight="1">
      <c r="A605" s="24"/>
      <c r="B605" s="25" t="s">
        <v>550</v>
      </c>
      <c r="C605" s="26">
        <f t="shared" ref="C605" si="240">C606</f>
        <v>1</v>
      </c>
      <c r="D605" s="26"/>
    </row>
    <row r="606" spans="1:4" ht="39.75" customHeight="1">
      <c r="A606" s="51"/>
      <c r="B606" s="28" t="s">
        <v>551</v>
      </c>
      <c r="C606" s="29">
        <v>1</v>
      </c>
      <c r="D606" s="168" t="s">
        <v>2102</v>
      </c>
    </row>
    <row r="607" spans="1:4" ht="39.75" customHeight="1">
      <c r="A607" s="24"/>
      <c r="B607" s="25" t="s">
        <v>552</v>
      </c>
      <c r="C607" s="26">
        <f t="shared" ref="C607" si="241">C608</f>
        <v>1</v>
      </c>
      <c r="D607" s="172"/>
    </row>
    <row r="608" spans="1:4" ht="39.75" customHeight="1">
      <c r="A608" s="51"/>
      <c r="B608" s="28" t="s">
        <v>553</v>
      </c>
      <c r="C608" s="29">
        <v>1</v>
      </c>
      <c r="D608" s="168" t="s">
        <v>2103</v>
      </c>
    </row>
    <row r="609" spans="1:4" ht="39.75" customHeight="1">
      <c r="A609" s="21" t="s">
        <v>47</v>
      </c>
      <c r="B609" s="55"/>
      <c r="C609" s="56">
        <f>+C610+C612</f>
        <v>2</v>
      </c>
      <c r="D609" s="56"/>
    </row>
    <row r="610" spans="1:4" ht="39.75" customHeight="1">
      <c r="A610" s="24"/>
      <c r="B610" s="25" t="s">
        <v>554</v>
      </c>
      <c r="C610" s="26">
        <f>SUM(C611:C611)</f>
        <v>1</v>
      </c>
      <c r="D610" s="26"/>
    </row>
    <row r="611" spans="1:4" ht="39.75" customHeight="1">
      <c r="A611" s="51"/>
      <c r="B611" s="28" t="s">
        <v>555</v>
      </c>
      <c r="C611" s="29">
        <v>1</v>
      </c>
      <c r="D611" s="168" t="s">
        <v>2104</v>
      </c>
    </row>
    <row r="612" spans="1:4" ht="39.75" customHeight="1">
      <c r="A612" s="24"/>
      <c r="B612" s="25" t="s">
        <v>556</v>
      </c>
      <c r="C612" s="26">
        <f>SUM(C613:C613)</f>
        <v>1</v>
      </c>
      <c r="D612" s="26"/>
    </row>
    <row r="613" spans="1:4" ht="39.75" customHeight="1">
      <c r="A613" s="51"/>
      <c r="B613" s="28" t="s">
        <v>557</v>
      </c>
      <c r="C613" s="29">
        <v>1</v>
      </c>
      <c r="D613" s="168" t="s">
        <v>1439</v>
      </c>
    </row>
    <row r="614" spans="1:4" ht="39.75" customHeight="1">
      <c r="A614" s="21" t="s">
        <v>63</v>
      </c>
      <c r="B614" s="55"/>
      <c r="C614" s="56">
        <f>+C615+C617</f>
        <v>2</v>
      </c>
      <c r="D614" s="56"/>
    </row>
    <row r="615" spans="1:4" ht="39.75" customHeight="1">
      <c r="A615" s="24"/>
      <c r="B615" s="25" t="s">
        <v>558</v>
      </c>
      <c r="C615" s="26">
        <f t="shared" ref="C615" si="242">C616</f>
        <v>1</v>
      </c>
      <c r="D615" s="26"/>
    </row>
    <row r="616" spans="1:4" ht="39.75" customHeight="1">
      <c r="A616" s="51"/>
      <c r="B616" s="28" t="s">
        <v>559</v>
      </c>
      <c r="C616" s="29">
        <v>1</v>
      </c>
      <c r="D616" s="168" t="s">
        <v>2105</v>
      </c>
    </row>
    <row r="617" spans="1:4" ht="39.75" customHeight="1">
      <c r="A617" s="24"/>
      <c r="B617" s="25" t="s">
        <v>560</v>
      </c>
      <c r="C617" s="26">
        <f t="shared" ref="C617" si="243">C618</f>
        <v>1</v>
      </c>
      <c r="D617" s="26"/>
    </row>
    <row r="618" spans="1:4" ht="39.75" customHeight="1">
      <c r="A618" s="51"/>
      <c r="B618" s="28" t="s">
        <v>561</v>
      </c>
      <c r="C618" s="40">
        <v>1</v>
      </c>
      <c r="D618" s="168"/>
    </row>
    <row r="619" spans="1:4" ht="39.75" customHeight="1">
      <c r="A619" s="21" t="s">
        <v>73</v>
      </c>
      <c r="B619" s="55"/>
      <c r="C619" s="56">
        <f t="shared" ref="C619" si="244">C620+C622+C624+C626+C628+C630</f>
        <v>6</v>
      </c>
      <c r="D619" s="56"/>
    </row>
    <row r="620" spans="1:4" ht="39.75" customHeight="1">
      <c r="A620" s="24"/>
      <c r="B620" s="25" t="s">
        <v>562</v>
      </c>
      <c r="C620" s="26">
        <f t="shared" ref="C620" si="245">C621</f>
        <v>1</v>
      </c>
      <c r="D620" s="173"/>
    </row>
    <row r="621" spans="1:4" ht="39.75" customHeight="1">
      <c r="A621" s="51"/>
      <c r="B621" s="28" t="s">
        <v>563</v>
      </c>
      <c r="C621" s="29">
        <v>1</v>
      </c>
      <c r="D621" s="168" t="s">
        <v>2106</v>
      </c>
    </row>
    <row r="622" spans="1:4" ht="39.75" customHeight="1">
      <c r="A622" s="24"/>
      <c r="B622" s="25" t="s">
        <v>564</v>
      </c>
      <c r="C622" s="26">
        <f t="shared" ref="C622" si="246">C623</f>
        <v>1</v>
      </c>
      <c r="D622" s="173"/>
    </row>
    <row r="623" spans="1:4" ht="39.75" customHeight="1">
      <c r="A623" s="51"/>
      <c r="B623" s="28" t="s">
        <v>565</v>
      </c>
      <c r="C623" s="40">
        <v>1</v>
      </c>
      <c r="D623" s="168" t="s">
        <v>2107</v>
      </c>
    </row>
    <row r="624" spans="1:4" ht="39.75" customHeight="1">
      <c r="A624" s="24"/>
      <c r="B624" s="25" t="s">
        <v>566</v>
      </c>
      <c r="C624" s="26">
        <f t="shared" ref="C624" si="247">C625</f>
        <v>1</v>
      </c>
      <c r="D624" s="172"/>
    </row>
    <row r="625" spans="1:4" ht="39.75" customHeight="1">
      <c r="A625" s="51"/>
      <c r="B625" s="28" t="s">
        <v>567</v>
      </c>
      <c r="C625" s="40">
        <v>1</v>
      </c>
      <c r="D625" s="168" t="s">
        <v>2108</v>
      </c>
    </row>
    <row r="626" spans="1:4" ht="39.75" customHeight="1">
      <c r="A626" s="24"/>
      <c r="B626" s="25" t="s">
        <v>568</v>
      </c>
      <c r="C626" s="26">
        <f t="shared" ref="C626" si="248">C627</f>
        <v>1</v>
      </c>
      <c r="D626" s="173"/>
    </row>
    <row r="627" spans="1:4" ht="39.75" customHeight="1">
      <c r="A627" s="51"/>
      <c r="B627" s="28" t="s">
        <v>569</v>
      </c>
      <c r="C627" s="29">
        <v>1</v>
      </c>
      <c r="D627" s="168" t="s">
        <v>213</v>
      </c>
    </row>
    <row r="628" spans="1:4" ht="39.75" customHeight="1">
      <c r="A628" s="24"/>
      <c r="B628" s="25" t="s">
        <v>570</v>
      </c>
      <c r="C628" s="26">
        <f t="shared" ref="C628" si="249">C629</f>
        <v>1</v>
      </c>
      <c r="D628" s="172"/>
    </row>
    <row r="629" spans="1:4" ht="39.75" customHeight="1">
      <c r="A629" s="51"/>
      <c r="B629" s="28" t="s">
        <v>571</v>
      </c>
      <c r="C629" s="40">
        <v>1</v>
      </c>
      <c r="D629" s="168" t="s">
        <v>1521</v>
      </c>
    </row>
    <row r="630" spans="1:4" ht="39.75" customHeight="1">
      <c r="A630" s="24"/>
      <c r="B630" s="25" t="s">
        <v>483</v>
      </c>
      <c r="C630" s="26">
        <f t="shared" ref="C630" si="250">C631</f>
        <v>1</v>
      </c>
      <c r="D630" s="26"/>
    </row>
    <row r="631" spans="1:4" ht="39.75" customHeight="1">
      <c r="A631" s="51"/>
      <c r="B631" s="28" t="s">
        <v>572</v>
      </c>
      <c r="C631" s="29">
        <v>1</v>
      </c>
      <c r="D631" s="168" t="s">
        <v>331</v>
      </c>
    </row>
    <row r="632" spans="1:4" ht="39.75" customHeight="1">
      <c r="A632" s="18" t="s">
        <v>573</v>
      </c>
      <c r="B632" s="30"/>
      <c r="C632" s="20">
        <f t="shared" ref="C632" si="251">C633+C638</f>
        <v>4</v>
      </c>
      <c r="D632" s="20"/>
    </row>
    <row r="633" spans="1:4" ht="39.75" customHeight="1">
      <c r="A633" s="21" t="s">
        <v>24</v>
      </c>
      <c r="B633" s="22"/>
      <c r="C633" s="23">
        <f t="shared" ref="C633" si="252">C634+C636</f>
        <v>2</v>
      </c>
      <c r="D633" s="23"/>
    </row>
    <row r="634" spans="1:4" ht="39.75" customHeight="1">
      <c r="A634" s="24"/>
      <c r="B634" s="25" t="s">
        <v>574</v>
      </c>
      <c r="C634" s="26">
        <f t="shared" ref="C634" si="253">C635</f>
        <v>1</v>
      </c>
      <c r="D634" s="26"/>
    </row>
    <row r="635" spans="1:4" ht="39.75" customHeight="1">
      <c r="A635" s="51"/>
      <c r="B635" s="39" t="s">
        <v>575</v>
      </c>
      <c r="C635" s="29">
        <v>1</v>
      </c>
      <c r="D635" s="168" t="s">
        <v>2109</v>
      </c>
    </row>
    <row r="636" spans="1:4" ht="39.75" customHeight="1">
      <c r="A636" s="24"/>
      <c r="B636" s="48" t="s">
        <v>576</v>
      </c>
      <c r="C636" s="26">
        <f t="shared" ref="C636" si="254">C637</f>
        <v>1</v>
      </c>
      <c r="D636" s="172"/>
    </row>
    <row r="637" spans="1:4" ht="39.75" customHeight="1">
      <c r="A637" s="51"/>
      <c r="B637" s="39" t="s">
        <v>577</v>
      </c>
      <c r="C637" s="29">
        <v>1</v>
      </c>
      <c r="D637" s="168" t="s">
        <v>749</v>
      </c>
    </row>
    <row r="638" spans="1:4" ht="39.75" customHeight="1">
      <c r="A638" s="21" t="s">
        <v>36</v>
      </c>
      <c r="B638" s="55"/>
      <c r="C638" s="23">
        <f t="shared" ref="C638" si="255">C639</f>
        <v>2</v>
      </c>
      <c r="D638" s="23"/>
    </row>
    <row r="639" spans="1:4" ht="39.75" customHeight="1">
      <c r="A639" s="24"/>
      <c r="B639" s="48" t="s">
        <v>578</v>
      </c>
      <c r="C639" s="26">
        <f t="shared" ref="C639" si="256">SUM(C640:C641)</f>
        <v>2</v>
      </c>
      <c r="D639" s="26"/>
    </row>
    <row r="640" spans="1:4" ht="39.75" customHeight="1">
      <c r="A640" s="51"/>
      <c r="B640" s="28" t="s">
        <v>579</v>
      </c>
      <c r="C640" s="29">
        <v>1</v>
      </c>
      <c r="D640" s="168" t="s">
        <v>2110</v>
      </c>
    </row>
    <row r="641" spans="1:4" ht="39.75" customHeight="1">
      <c r="A641" s="27"/>
      <c r="B641" s="28" t="s">
        <v>580</v>
      </c>
      <c r="C641" s="29">
        <v>1</v>
      </c>
      <c r="D641" s="168" t="s">
        <v>578</v>
      </c>
    </row>
    <row r="642" spans="1:4" ht="39.75" customHeight="1">
      <c r="A642" s="57" t="s">
        <v>581</v>
      </c>
      <c r="B642" s="16"/>
      <c r="C642" s="17">
        <f>SUM(C643+C656+C664+C668+C704)</f>
        <v>32</v>
      </c>
      <c r="D642" s="17"/>
    </row>
    <row r="643" spans="1:4" ht="39.75" customHeight="1">
      <c r="A643" s="58" t="s">
        <v>582</v>
      </c>
      <c r="B643" s="19"/>
      <c r="C643" s="20">
        <f t="shared" ref="C643" si="257">SUM(C644+C653)</f>
        <v>5</v>
      </c>
      <c r="D643" s="20"/>
    </row>
    <row r="644" spans="1:4" ht="39.75" customHeight="1">
      <c r="A644" s="59" t="s">
        <v>24</v>
      </c>
      <c r="B644" s="53"/>
      <c r="C644" s="23">
        <f>C645+C647+C649+C651</f>
        <v>4</v>
      </c>
      <c r="D644" s="23"/>
    </row>
    <row r="645" spans="1:4" ht="39.75" customHeight="1">
      <c r="A645" s="60"/>
      <c r="B645" s="61" t="s">
        <v>583</v>
      </c>
      <c r="C645" s="26">
        <f>C646</f>
        <v>1</v>
      </c>
      <c r="D645" s="26"/>
    </row>
    <row r="646" spans="1:4" ht="39.75" customHeight="1">
      <c r="A646" s="62"/>
      <c r="B646" s="63" t="s">
        <v>584</v>
      </c>
      <c r="C646" s="33">
        <v>1</v>
      </c>
      <c r="D646" s="175" t="s">
        <v>2111</v>
      </c>
    </row>
    <row r="647" spans="1:4" ht="39.75" customHeight="1">
      <c r="A647" s="60"/>
      <c r="B647" s="61" t="s">
        <v>586</v>
      </c>
      <c r="C647" s="26">
        <f>C648</f>
        <v>1</v>
      </c>
      <c r="D647" s="172"/>
    </row>
    <row r="648" spans="1:4" ht="39.75" customHeight="1">
      <c r="A648" s="62"/>
      <c r="B648" s="63" t="s">
        <v>587</v>
      </c>
      <c r="C648" s="33">
        <v>1</v>
      </c>
      <c r="D648" s="175" t="s">
        <v>2112</v>
      </c>
    </row>
    <row r="649" spans="1:4" ht="39.75" customHeight="1">
      <c r="A649" s="60"/>
      <c r="B649" s="61" t="s">
        <v>588</v>
      </c>
      <c r="C649" s="26">
        <f>C650</f>
        <v>1</v>
      </c>
      <c r="D649" s="172"/>
    </row>
    <row r="650" spans="1:4" ht="39.75" customHeight="1">
      <c r="A650" s="62"/>
      <c r="B650" s="63" t="s">
        <v>589</v>
      </c>
      <c r="C650" s="33">
        <v>1</v>
      </c>
      <c r="D650" s="175" t="s">
        <v>2113</v>
      </c>
    </row>
    <row r="651" spans="1:4" ht="39.75" customHeight="1">
      <c r="A651" s="60"/>
      <c r="B651" s="61" t="s">
        <v>590</v>
      </c>
      <c r="C651" s="26">
        <f>C652</f>
        <v>1</v>
      </c>
      <c r="D651" s="172"/>
    </row>
    <row r="652" spans="1:4" ht="39.75" customHeight="1">
      <c r="A652" s="62"/>
      <c r="B652" s="63" t="s">
        <v>591</v>
      </c>
      <c r="C652" s="33">
        <v>1</v>
      </c>
      <c r="D652" s="175" t="s">
        <v>2114</v>
      </c>
    </row>
    <row r="653" spans="1:4" ht="39.75" customHeight="1">
      <c r="A653" s="59" t="s">
        <v>36</v>
      </c>
      <c r="B653" s="53"/>
      <c r="C653" s="23">
        <f t="shared" ref="C653:C654" si="258">C654</f>
        <v>1</v>
      </c>
      <c r="D653" s="23"/>
    </row>
    <row r="654" spans="1:4" ht="39.75" customHeight="1">
      <c r="A654" s="60"/>
      <c r="B654" s="61" t="s">
        <v>592</v>
      </c>
      <c r="C654" s="26">
        <f t="shared" si="258"/>
        <v>1</v>
      </c>
      <c r="D654" s="26"/>
    </row>
    <row r="655" spans="1:4" ht="39.75" customHeight="1">
      <c r="A655" s="62"/>
      <c r="B655" s="63" t="s">
        <v>593</v>
      </c>
      <c r="C655" s="33">
        <v>1</v>
      </c>
      <c r="D655" s="175" t="s">
        <v>2115</v>
      </c>
    </row>
    <row r="656" spans="1:4" ht="39.75" customHeight="1">
      <c r="A656" s="58" t="s">
        <v>594</v>
      </c>
      <c r="B656" s="19"/>
      <c r="C656" s="20">
        <f t="shared" ref="C656" si="259">C657</f>
        <v>3</v>
      </c>
      <c r="D656" s="20"/>
    </row>
    <row r="657" spans="1:4" ht="39.75" customHeight="1">
      <c r="A657" s="59" t="s">
        <v>7</v>
      </c>
      <c r="B657" s="53"/>
      <c r="C657" s="23">
        <f>+C658+C660+C662</f>
        <v>3</v>
      </c>
      <c r="D657" s="23"/>
    </row>
    <row r="658" spans="1:4" ht="39.75" customHeight="1">
      <c r="A658" s="60"/>
      <c r="B658" s="61" t="s">
        <v>595</v>
      </c>
      <c r="C658" s="26">
        <f t="shared" ref="C658" si="260">C659</f>
        <v>1</v>
      </c>
      <c r="D658" s="26"/>
    </row>
    <row r="659" spans="1:4" ht="39.75" customHeight="1">
      <c r="A659" s="62"/>
      <c r="B659" s="63" t="s">
        <v>596</v>
      </c>
      <c r="C659" s="33">
        <v>1</v>
      </c>
      <c r="D659" s="175" t="s">
        <v>2116</v>
      </c>
    </row>
    <row r="660" spans="1:4" ht="39.75" customHeight="1">
      <c r="A660" s="60"/>
      <c r="B660" s="61" t="s">
        <v>597</v>
      </c>
      <c r="C660" s="26">
        <f t="shared" ref="C660" si="261">C661</f>
        <v>1</v>
      </c>
      <c r="D660" s="172"/>
    </row>
    <row r="661" spans="1:4" ht="39.75" customHeight="1">
      <c r="A661" s="62"/>
      <c r="B661" s="63" t="s">
        <v>598</v>
      </c>
      <c r="C661" s="33">
        <v>1</v>
      </c>
      <c r="D661" s="175" t="s">
        <v>2117</v>
      </c>
    </row>
    <row r="662" spans="1:4" ht="39.75" customHeight="1">
      <c r="A662" s="60"/>
      <c r="B662" s="61" t="s">
        <v>599</v>
      </c>
      <c r="C662" s="26">
        <f t="shared" ref="C662" si="262">C663</f>
        <v>1</v>
      </c>
      <c r="D662" s="26"/>
    </row>
    <row r="663" spans="1:4" ht="39.75" customHeight="1">
      <c r="A663" s="62"/>
      <c r="B663" s="64" t="s">
        <v>600</v>
      </c>
      <c r="C663" s="33">
        <v>1</v>
      </c>
      <c r="D663" s="175" t="s">
        <v>2118</v>
      </c>
    </row>
    <row r="664" spans="1:4" ht="39.75" customHeight="1">
      <c r="A664" s="58" t="s">
        <v>601</v>
      </c>
      <c r="B664" s="19"/>
      <c r="C664" s="20">
        <f>+C665</f>
        <v>1</v>
      </c>
      <c r="D664" s="20"/>
    </row>
    <row r="665" spans="1:4" ht="39.75" customHeight="1">
      <c r="A665" s="59" t="s">
        <v>24</v>
      </c>
      <c r="B665" s="53"/>
      <c r="C665" s="23">
        <f t="shared" ref="C665" si="263">C666</f>
        <v>1</v>
      </c>
      <c r="D665" s="23"/>
    </row>
    <row r="666" spans="1:4" ht="39.75" customHeight="1">
      <c r="A666" s="60"/>
      <c r="B666" s="61" t="s">
        <v>602</v>
      </c>
      <c r="C666" s="26">
        <f t="shared" ref="C666" si="264">C667</f>
        <v>1</v>
      </c>
      <c r="D666" s="26"/>
    </row>
    <row r="667" spans="1:4" ht="39.75" customHeight="1">
      <c r="A667" s="62"/>
      <c r="B667" s="64" t="s">
        <v>603</v>
      </c>
      <c r="C667" s="33">
        <v>1</v>
      </c>
      <c r="D667" s="175" t="s">
        <v>2119</v>
      </c>
    </row>
    <row r="668" spans="1:4" ht="39.75" customHeight="1">
      <c r="A668" s="58" t="s">
        <v>604</v>
      </c>
      <c r="B668" s="19"/>
      <c r="C668" s="20">
        <f>SUM(C669+C676+C691+C699)</f>
        <v>16</v>
      </c>
      <c r="D668" s="20"/>
    </row>
    <row r="669" spans="1:4" ht="39.75" customHeight="1">
      <c r="A669" s="59" t="s">
        <v>36</v>
      </c>
      <c r="B669" s="53"/>
      <c r="C669" s="23">
        <f t="shared" ref="C669" si="265">SUM(C670+C672+C674)</f>
        <v>3</v>
      </c>
      <c r="D669" s="23"/>
    </row>
    <row r="670" spans="1:4" ht="39.75" customHeight="1">
      <c r="A670" s="60"/>
      <c r="B670" s="61" t="s">
        <v>605</v>
      </c>
      <c r="C670" s="26">
        <f>C671</f>
        <v>1</v>
      </c>
      <c r="D670" s="26"/>
    </row>
    <row r="671" spans="1:4" ht="39.75" customHeight="1">
      <c r="A671" s="62"/>
      <c r="B671" s="64" t="s">
        <v>606</v>
      </c>
      <c r="C671" s="33">
        <v>1</v>
      </c>
      <c r="D671" s="175" t="s">
        <v>2120</v>
      </c>
    </row>
    <row r="672" spans="1:4" ht="39.75" customHeight="1">
      <c r="A672" s="60"/>
      <c r="B672" s="61" t="s">
        <v>607</v>
      </c>
      <c r="C672" s="26">
        <f>C673</f>
        <v>1</v>
      </c>
      <c r="D672" s="172"/>
    </row>
    <row r="673" spans="1:4" ht="39.75" customHeight="1">
      <c r="A673" s="62"/>
      <c r="B673" s="64" t="s">
        <v>608</v>
      </c>
      <c r="C673" s="33">
        <v>1</v>
      </c>
      <c r="D673" s="175" t="s">
        <v>2121</v>
      </c>
    </row>
    <row r="674" spans="1:4" ht="39.75" customHeight="1">
      <c r="A674" s="60"/>
      <c r="B674" s="61" t="s">
        <v>51</v>
      </c>
      <c r="C674" s="26">
        <f>C675</f>
        <v>1</v>
      </c>
      <c r="D674" s="172"/>
    </row>
    <row r="675" spans="1:4" ht="39.75" customHeight="1">
      <c r="A675" s="65"/>
      <c r="B675" s="66" t="s">
        <v>609</v>
      </c>
      <c r="C675" s="29">
        <v>1</v>
      </c>
      <c r="D675" s="177" t="s">
        <v>2122</v>
      </c>
    </row>
    <row r="676" spans="1:4" ht="39.75" customHeight="1">
      <c r="A676" s="59" t="s">
        <v>47</v>
      </c>
      <c r="B676" s="53"/>
      <c r="C676" s="23">
        <f t="shared" ref="C676" si="266">SUM(C677+C679+C681+C683+C685+C687+C689)</f>
        <v>7</v>
      </c>
      <c r="D676" s="23"/>
    </row>
    <row r="677" spans="1:4" ht="39.75" customHeight="1">
      <c r="A677" s="60"/>
      <c r="B677" s="61" t="s">
        <v>610</v>
      </c>
      <c r="C677" s="26" t="str">
        <f t="shared" ref="C677" si="267">C678</f>
        <v>1</v>
      </c>
      <c r="D677" s="173"/>
    </row>
    <row r="678" spans="1:4" ht="39.75" customHeight="1">
      <c r="A678" s="62"/>
      <c r="B678" s="64" t="s">
        <v>611</v>
      </c>
      <c r="C678" s="33" t="s">
        <v>585</v>
      </c>
      <c r="D678" s="175" t="s">
        <v>2123</v>
      </c>
    </row>
    <row r="679" spans="1:4" ht="39.75" customHeight="1">
      <c r="A679" s="60"/>
      <c r="B679" s="61" t="s">
        <v>174</v>
      </c>
      <c r="C679" s="26">
        <f>C680</f>
        <v>1</v>
      </c>
      <c r="D679" s="173"/>
    </row>
    <row r="680" spans="1:4" ht="39.75" customHeight="1">
      <c r="A680" s="62"/>
      <c r="B680" s="64" t="s">
        <v>612</v>
      </c>
      <c r="C680" s="33">
        <v>1</v>
      </c>
      <c r="D680" s="175" t="s">
        <v>2124</v>
      </c>
    </row>
    <row r="681" spans="1:4" ht="39.75" customHeight="1">
      <c r="A681" s="60"/>
      <c r="B681" s="61" t="s">
        <v>613</v>
      </c>
      <c r="C681" s="26">
        <f>C682</f>
        <v>1</v>
      </c>
      <c r="D681" s="172"/>
    </row>
    <row r="682" spans="1:4" ht="39.75" customHeight="1">
      <c r="A682" s="65"/>
      <c r="B682" s="66" t="s">
        <v>614</v>
      </c>
      <c r="C682" s="29">
        <v>1</v>
      </c>
      <c r="D682" s="177" t="s">
        <v>2125</v>
      </c>
    </row>
    <row r="683" spans="1:4" ht="39.75" customHeight="1">
      <c r="A683" s="60"/>
      <c r="B683" s="61" t="s">
        <v>615</v>
      </c>
      <c r="C683" s="26">
        <f>C684</f>
        <v>1</v>
      </c>
      <c r="D683" s="172"/>
    </row>
    <row r="684" spans="1:4" ht="39.75" customHeight="1">
      <c r="A684" s="62"/>
      <c r="B684" s="64" t="s">
        <v>616</v>
      </c>
      <c r="C684" s="33">
        <v>1</v>
      </c>
      <c r="D684" s="175" t="s">
        <v>2126</v>
      </c>
    </row>
    <row r="685" spans="1:4" ht="39.75" customHeight="1">
      <c r="A685" s="60"/>
      <c r="B685" s="61" t="s">
        <v>617</v>
      </c>
      <c r="C685" s="26">
        <f>C686</f>
        <v>1</v>
      </c>
      <c r="D685" s="172"/>
    </row>
    <row r="686" spans="1:4" ht="39.75" customHeight="1">
      <c r="A686" s="62"/>
      <c r="B686" s="64" t="s">
        <v>618</v>
      </c>
      <c r="C686" s="33">
        <v>1</v>
      </c>
      <c r="D686" s="175" t="s">
        <v>2127</v>
      </c>
    </row>
    <row r="687" spans="1:4" ht="39.75" customHeight="1">
      <c r="A687" s="60"/>
      <c r="B687" s="61" t="s">
        <v>619</v>
      </c>
      <c r="C687" s="26">
        <f>C688</f>
        <v>1</v>
      </c>
      <c r="D687" s="172"/>
    </row>
    <row r="688" spans="1:4" ht="39.75" customHeight="1">
      <c r="A688" s="62"/>
      <c r="B688" s="64" t="s">
        <v>620</v>
      </c>
      <c r="C688" s="33">
        <v>1</v>
      </c>
      <c r="D688" s="175" t="s">
        <v>2128</v>
      </c>
    </row>
    <row r="689" spans="1:4" ht="39.75" customHeight="1">
      <c r="A689" s="60"/>
      <c r="B689" s="61" t="s">
        <v>621</v>
      </c>
      <c r="C689" s="26">
        <f>C690</f>
        <v>1</v>
      </c>
      <c r="D689" s="172"/>
    </row>
    <row r="690" spans="1:4" ht="39.75" customHeight="1">
      <c r="A690" s="65"/>
      <c r="B690" s="66" t="s">
        <v>622</v>
      </c>
      <c r="C690" s="29">
        <v>1</v>
      </c>
      <c r="D690" s="177" t="s">
        <v>2129</v>
      </c>
    </row>
    <row r="691" spans="1:4" ht="39.75" customHeight="1">
      <c r="A691" s="59" t="s">
        <v>63</v>
      </c>
      <c r="B691" s="53"/>
      <c r="C691" s="23">
        <f>+C692+C695+C697</f>
        <v>4</v>
      </c>
      <c r="D691" s="23"/>
    </row>
    <row r="692" spans="1:4" ht="39.75" customHeight="1">
      <c r="A692" s="60"/>
      <c r="B692" s="61" t="s">
        <v>623</v>
      </c>
      <c r="C692" s="26">
        <f t="shared" ref="C692" si="268">C693+C694</f>
        <v>2</v>
      </c>
      <c r="D692" s="26"/>
    </row>
    <row r="693" spans="1:4" ht="39.75" customHeight="1">
      <c r="A693" s="62"/>
      <c r="B693" s="64" t="s">
        <v>624</v>
      </c>
      <c r="C693" s="33">
        <v>1</v>
      </c>
      <c r="D693" s="175" t="s">
        <v>2130</v>
      </c>
    </row>
    <row r="694" spans="1:4" ht="39.75" customHeight="1">
      <c r="A694" s="62"/>
      <c r="B694" s="64" t="s">
        <v>625</v>
      </c>
      <c r="C694" s="33">
        <v>1</v>
      </c>
      <c r="D694" s="175" t="s">
        <v>2131</v>
      </c>
    </row>
    <row r="695" spans="1:4" ht="39.75" customHeight="1">
      <c r="A695" s="60"/>
      <c r="B695" s="61" t="s">
        <v>626</v>
      </c>
      <c r="C695" s="26">
        <f t="shared" ref="C695" si="269">C696</f>
        <v>1</v>
      </c>
      <c r="D695" s="172"/>
    </row>
    <row r="696" spans="1:4" ht="39.75" customHeight="1">
      <c r="A696" s="65"/>
      <c r="B696" s="66" t="s">
        <v>627</v>
      </c>
      <c r="C696" s="29">
        <v>1</v>
      </c>
      <c r="D696" s="177" t="s">
        <v>2132</v>
      </c>
    </row>
    <row r="697" spans="1:4" ht="39.75" customHeight="1">
      <c r="A697" s="60"/>
      <c r="B697" s="67" t="s">
        <v>628</v>
      </c>
      <c r="C697" s="26">
        <f t="shared" ref="C697" si="270">C698</f>
        <v>1</v>
      </c>
      <c r="D697" s="172"/>
    </row>
    <row r="698" spans="1:4" ht="39.75" customHeight="1">
      <c r="A698" s="62"/>
      <c r="B698" s="64" t="s">
        <v>629</v>
      </c>
      <c r="C698" s="33">
        <v>1</v>
      </c>
      <c r="D698" s="175" t="s">
        <v>2133</v>
      </c>
    </row>
    <row r="699" spans="1:4" ht="39.75" customHeight="1">
      <c r="A699" s="59" t="s">
        <v>73</v>
      </c>
      <c r="B699" s="53"/>
      <c r="C699" s="23">
        <f>+C700+C702</f>
        <v>2</v>
      </c>
      <c r="D699" s="23"/>
    </row>
    <row r="700" spans="1:4" ht="39.75" customHeight="1">
      <c r="A700" s="60"/>
      <c r="B700" s="67" t="s">
        <v>630</v>
      </c>
      <c r="C700" s="26">
        <f t="shared" ref="C700" si="271">C701</f>
        <v>1</v>
      </c>
      <c r="D700" s="26"/>
    </row>
    <row r="701" spans="1:4" ht="39.75" customHeight="1">
      <c r="A701" s="62"/>
      <c r="B701" s="64" t="s">
        <v>631</v>
      </c>
      <c r="C701" s="33">
        <v>1</v>
      </c>
      <c r="D701" s="175" t="s">
        <v>2134</v>
      </c>
    </row>
    <row r="702" spans="1:4" ht="39.75" customHeight="1">
      <c r="A702" s="60"/>
      <c r="B702" s="67" t="s">
        <v>632</v>
      </c>
      <c r="C702" s="26">
        <f t="shared" ref="C702" si="272">C703</f>
        <v>1</v>
      </c>
      <c r="D702" s="172"/>
    </row>
    <row r="703" spans="1:4" ht="39.75" customHeight="1">
      <c r="A703" s="62"/>
      <c r="B703" s="64" t="s">
        <v>633</v>
      </c>
      <c r="C703" s="33">
        <v>1</v>
      </c>
      <c r="D703" s="175" t="s">
        <v>2135</v>
      </c>
    </row>
    <row r="704" spans="1:4" ht="39.75" customHeight="1">
      <c r="A704" s="58" t="s">
        <v>634</v>
      </c>
      <c r="B704" s="19"/>
      <c r="C704" s="20">
        <f>SUM(C705+C712+C715)</f>
        <v>7</v>
      </c>
      <c r="D704" s="20"/>
    </row>
    <row r="705" spans="1:4" ht="39.75" customHeight="1">
      <c r="A705" s="59" t="s">
        <v>63</v>
      </c>
      <c r="B705" s="53"/>
      <c r="C705" s="23">
        <f>+C706+C708+C710</f>
        <v>3</v>
      </c>
      <c r="D705" s="23"/>
    </row>
    <row r="706" spans="1:4" ht="39.75" customHeight="1">
      <c r="A706" s="60"/>
      <c r="B706" s="67" t="s">
        <v>635</v>
      </c>
      <c r="C706" s="26">
        <v>1</v>
      </c>
      <c r="D706" s="26"/>
    </row>
    <row r="707" spans="1:4" ht="39.75" customHeight="1">
      <c r="A707" s="62"/>
      <c r="B707" s="64" t="s">
        <v>636</v>
      </c>
      <c r="C707" s="33">
        <v>1</v>
      </c>
      <c r="D707" s="175" t="s">
        <v>2136</v>
      </c>
    </row>
    <row r="708" spans="1:4" ht="39.75" customHeight="1">
      <c r="A708" s="60"/>
      <c r="B708" s="67" t="s">
        <v>628</v>
      </c>
      <c r="C708" s="26">
        <v>1</v>
      </c>
      <c r="D708" s="172"/>
    </row>
    <row r="709" spans="1:4" ht="39.75" customHeight="1">
      <c r="A709" s="62"/>
      <c r="B709" s="64" t="s">
        <v>637</v>
      </c>
      <c r="C709" s="33">
        <v>1</v>
      </c>
      <c r="D709" s="175" t="s">
        <v>2137</v>
      </c>
    </row>
    <row r="710" spans="1:4" ht="39.75" customHeight="1">
      <c r="A710" s="60"/>
      <c r="B710" s="67" t="s">
        <v>638</v>
      </c>
      <c r="C710" s="26">
        <v>1</v>
      </c>
      <c r="D710" s="26"/>
    </row>
    <row r="711" spans="1:4" ht="39.75" customHeight="1">
      <c r="A711" s="62"/>
      <c r="B711" s="64" t="s">
        <v>639</v>
      </c>
      <c r="C711" s="33">
        <v>1</v>
      </c>
      <c r="D711" s="175" t="s">
        <v>2138</v>
      </c>
    </row>
    <row r="712" spans="1:4" ht="39.75" customHeight="1">
      <c r="A712" s="59" t="s">
        <v>73</v>
      </c>
      <c r="B712" s="53"/>
      <c r="C712" s="23">
        <f>C713</f>
        <v>1</v>
      </c>
      <c r="D712" s="23"/>
    </row>
    <row r="713" spans="1:4" ht="39.75" customHeight="1">
      <c r="A713" s="60"/>
      <c r="B713" s="67" t="s">
        <v>640</v>
      </c>
      <c r="C713" s="26">
        <v>1</v>
      </c>
      <c r="D713" s="26"/>
    </row>
    <row r="714" spans="1:4" ht="39.75" customHeight="1">
      <c r="A714" s="62"/>
      <c r="B714" s="64" t="s">
        <v>641</v>
      </c>
      <c r="C714" s="33">
        <v>1</v>
      </c>
      <c r="D714" s="175" t="s">
        <v>2139</v>
      </c>
    </row>
    <row r="715" spans="1:4" ht="39.75" customHeight="1">
      <c r="A715" s="59" t="s">
        <v>80</v>
      </c>
      <c r="B715" s="53"/>
      <c r="C715" s="23">
        <f>C716+C718+C720</f>
        <v>3</v>
      </c>
      <c r="D715" s="23"/>
    </row>
    <row r="716" spans="1:4" ht="39.75" customHeight="1">
      <c r="A716" s="60"/>
      <c r="B716" s="67" t="s">
        <v>642</v>
      </c>
      <c r="C716" s="26">
        <v>1</v>
      </c>
      <c r="D716" s="26"/>
    </row>
    <row r="717" spans="1:4" ht="39.75" customHeight="1">
      <c r="A717" s="62"/>
      <c r="B717" s="64" t="s">
        <v>643</v>
      </c>
      <c r="C717" s="33">
        <v>1</v>
      </c>
      <c r="D717" s="175" t="s">
        <v>2140</v>
      </c>
    </row>
    <row r="718" spans="1:4" ht="39.75" customHeight="1">
      <c r="A718" s="60"/>
      <c r="B718" s="67" t="s">
        <v>644</v>
      </c>
      <c r="C718" s="26">
        <v>1</v>
      </c>
      <c r="D718" s="26"/>
    </row>
    <row r="719" spans="1:4" ht="39.75" customHeight="1">
      <c r="A719" s="62"/>
      <c r="B719" s="64" t="s">
        <v>645</v>
      </c>
      <c r="C719" s="33">
        <v>1</v>
      </c>
      <c r="D719" s="175" t="s">
        <v>2141</v>
      </c>
    </row>
    <row r="720" spans="1:4" ht="39.75" customHeight="1">
      <c r="A720" s="60"/>
      <c r="B720" s="67" t="s">
        <v>646</v>
      </c>
      <c r="C720" s="26">
        <v>1</v>
      </c>
      <c r="D720" s="172"/>
    </row>
    <row r="721" spans="1:4" ht="39.75" customHeight="1">
      <c r="A721" s="62"/>
      <c r="B721" s="64" t="s">
        <v>647</v>
      </c>
      <c r="C721" s="33">
        <v>1</v>
      </c>
      <c r="D721" s="175" t="s">
        <v>2142</v>
      </c>
    </row>
    <row r="722" spans="1:4" ht="39.75" customHeight="1">
      <c r="A722" s="68" t="s">
        <v>648</v>
      </c>
      <c r="B722" s="31"/>
      <c r="C722" s="17">
        <f t="shared" ref="C722" si="273">SUM(C723+C765)</f>
        <v>30</v>
      </c>
      <c r="D722" s="17"/>
    </row>
    <row r="723" spans="1:4" ht="39.75" customHeight="1">
      <c r="A723" s="69" t="s">
        <v>649</v>
      </c>
      <c r="B723" s="30"/>
      <c r="C723" s="20">
        <f t="shared" ref="C723" si="274">SUM(C724+C729+C742)</f>
        <v>22</v>
      </c>
      <c r="D723" s="20"/>
    </row>
    <row r="724" spans="1:4" ht="39.75" customHeight="1">
      <c r="A724" s="70" t="s">
        <v>24</v>
      </c>
      <c r="B724" s="22"/>
      <c r="C724" s="23">
        <f t="shared" ref="C724" si="275">SUM(C725+C727)</f>
        <v>2</v>
      </c>
      <c r="D724" s="23"/>
    </row>
    <row r="725" spans="1:4" ht="39.75" customHeight="1">
      <c r="A725" s="71"/>
      <c r="B725" s="61" t="s">
        <v>650</v>
      </c>
      <c r="C725" s="26">
        <f>C726</f>
        <v>1</v>
      </c>
      <c r="D725" s="176"/>
    </row>
    <row r="726" spans="1:4" ht="39.75" customHeight="1">
      <c r="A726" s="72"/>
      <c r="B726" s="72" t="s">
        <v>651</v>
      </c>
      <c r="C726" s="44">
        <v>1</v>
      </c>
      <c r="D726" s="175" t="s">
        <v>2143</v>
      </c>
    </row>
    <row r="727" spans="1:4" ht="39.75" customHeight="1">
      <c r="A727" s="67"/>
      <c r="B727" s="67" t="s">
        <v>652</v>
      </c>
      <c r="C727" s="26">
        <v>1</v>
      </c>
      <c r="D727" s="178"/>
    </row>
    <row r="728" spans="1:4" ht="39.75" customHeight="1">
      <c r="A728" s="72"/>
      <c r="B728" s="72" t="s">
        <v>653</v>
      </c>
      <c r="C728" s="44">
        <v>1</v>
      </c>
      <c r="D728" s="175" t="s">
        <v>2144</v>
      </c>
    </row>
    <row r="729" spans="1:4" ht="39.75" customHeight="1">
      <c r="A729" s="70" t="s">
        <v>36</v>
      </c>
      <c r="B729" s="22"/>
      <c r="C729" s="23">
        <f>C730+C732+C735+C737+C740</f>
        <v>7</v>
      </c>
      <c r="D729" s="23"/>
    </row>
    <row r="730" spans="1:4" ht="39.75" customHeight="1">
      <c r="A730" s="67"/>
      <c r="B730" s="67" t="s">
        <v>654</v>
      </c>
      <c r="C730" s="26">
        <v>1</v>
      </c>
      <c r="D730" s="176"/>
    </row>
    <row r="731" spans="1:4" ht="39.75" customHeight="1">
      <c r="A731" s="72"/>
      <c r="B731" s="72" t="s">
        <v>655</v>
      </c>
      <c r="C731" s="44">
        <v>1</v>
      </c>
      <c r="D731" s="175" t="s">
        <v>2145</v>
      </c>
    </row>
    <row r="732" spans="1:4" ht="39.75" customHeight="1">
      <c r="A732" s="67"/>
      <c r="B732" s="67" t="s">
        <v>656</v>
      </c>
      <c r="C732" s="26">
        <f>SUM(C733:C734)</f>
        <v>2</v>
      </c>
      <c r="D732" s="178"/>
    </row>
    <row r="733" spans="1:4" ht="39.75" customHeight="1">
      <c r="A733" s="72"/>
      <c r="B733" s="72" t="s">
        <v>657</v>
      </c>
      <c r="C733" s="44">
        <v>1</v>
      </c>
      <c r="D733" s="175" t="s">
        <v>2146</v>
      </c>
    </row>
    <row r="734" spans="1:4" ht="39.75" customHeight="1">
      <c r="A734" s="72"/>
      <c r="B734" s="72" t="s">
        <v>658</v>
      </c>
      <c r="C734" s="44">
        <v>1</v>
      </c>
      <c r="D734" s="175" t="s">
        <v>2147</v>
      </c>
    </row>
    <row r="735" spans="1:4" ht="39.75" customHeight="1">
      <c r="A735" s="67"/>
      <c r="B735" s="67" t="s">
        <v>659</v>
      </c>
      <c r="C735" s="26">
        <f>C736</f>
        <v>1</v>
      </c>
      <c r="D735" s="178"/>
    </row>
    <row r="736" spans="1:4" ht="39.75" customHeight="1">
      <c r="A736" s="72"/>
      <c r="B736" s="72" t="s">
        <v>660</v>
      </c>
      <c r="C736" s="44">
        <v>1</v>
      </c>
      <c r="D736" s="175" t="s">
        <v>2148</v>
      </c>
    </row>
    <row r="737" spans="1:4" ht="39.75" customHeight="1">
      <c r="A737" s="67"/>
      <c r="B737" s="67" t="s">
        <v>661</v>
      </c>
      <c r="C737" s="26">
        <f>SUM(C738:C739)</f>
        <v>2</v>
      </c>
      <c r="D737" s="178"/>
    </row>
    <row r="738" spans="1:4" ht="39.75" customHeight="1">
      <c r="A738" s="72"/>
      <c r="B738" s="72" t="s">
        <v>662</v>
      </c>
      <c r="C738" s="44">
        <v>1</v>
      </c>
      <c r="D738" s="175" t="s">
        <v>2149</v>
      </c>
    </row>
    <row r="739" spans="1:4" ht="39.75" customHeight="1">
      <c r="A739" s="72"/>
      <c r="B739" s="72" t="s">
        <v>663</v>
      </c>
      <c r="C739" s="44">
        <v>1</v>
      </c>
      <c r="D739" s="175" t="s">
        <v>2150</v>
      </c>
    </row>
    <row r="740" spans="1:4" ht="39.75" customHeight="1">
      <c r="A740" s="67"/>
      <c r="B740" s="67" t="s">
        <v>664</v>
      </c>
      <c r="C740" s="26">
        <f>C741</f>
        <v>1</v>
      </c>
      <c r="D740" s="178"/>
    </row>
    <row r="741" spans="1:4" ht="39.75" customHeight="1">
      <c r="A741" s="72"/>
      <c r="B741" s="72" t="s">
        <v>665</v>
      </c>
      <c r="C741" s="44">
        <v>1</v>
      </c>
      <c r="D741" s="175" t="s">
        <v>2151</v>
      </c>
    </row>
    <row r="742" spans="1:4" ht="39.75" customHeight="1">
      <c r="A742" s="70" t="s">
        <v>47</v>
      </c>
      <c r="B742" s="22"/>
      <c r="C742" s="23">
        <f t="shared" ref="C742" si="276">SUM(C743+C745+C747+C750+C753+C756+C758+C760+C762)</f>
        <v>13</v>
      </c>
      <c r="D742" s="23"/>
    </row>
    <row r="743" spans="1:4" ht="39.75" customHeight="1">
      <c r="A743" s="67"/>
      <c r="B743" s="67" t="s">
        <v>171</v>
      </c>
      <c r="C743" s="26">
        <f>C744</f>
        <v>1</v>
      </c>
      <c r="D743" s="176"/>
    </row>
    <row r="744" spans="1:4" ht="39.75" customHeight="1">
      <c r="A744" s="72"/>
      <c r="B744" s="72" t="s">
        <v>666</v>
      </c>
      <c r="C744" s="44">
        <v>1</v>
      </c>
      <c r="D744" s="175" t="s">
        <v>2152</v>
      </c>
    </row>
    <row r="745" spans="1:4" ht="39.75" customHeight="1">
      <c r="A745" s="67"/>
      <c r="B745" s="67" t="s">
        <v>667</v>
      </c>
      <c r="C745" s="26">
        <f>C746</f>
        <v>1</v>
      </c>
      <c r="D745" s="178"/>
    </row>
    <row r="746" spans="1:4" ht="39.75" customHeight="1">
      <c r="A746" s="72"/>
      <c r="B746" s="72" t="s">
        <v>668</v>
      </c>
      <c r="C746" s="44">
        <v>1</v>
      </c>
      <c r="D746" s="175" t="s">
        <v>2153</v>
      </c>
    </row>
    <row r="747" spans="1:4" ht="39.75" customHeight="1">
      <c r="A747" s="67"/>
      <c r="B747" s="67" t="s">
        <v>669</v>
      </c>
      <c r="C747" s="26">
        <f>SUM(C748:C749)</f>
        <v>2</v>
      </c>
      <c r="D747" s="178"/>
    </row>
    <row r="748" spans="1:4" ht="39.75" customHeight="1">
      <c r="A748" s="72"/>
      <c r="B748" s="72" t="s">
        <v>670</v>
      </c>
      <c r="C748" s="44">
        <v>1</v>
      </c>
      <c r="D748" s="175" t="s">
        <v>2154</v>
      </c>
    </row>
    <row r="749" spans="1:4" ht="39.75" customHeight="1">
      <c r="A749" s="72"/>
      <c r="B749" s="72" t="s">
        <v>671</v>
      </c>
      <c r="C749" s="44">
        <v>1</v>
      </c>
      <c r="D749" s="175" t="s">
        <v>2155</v>
      </c>
    </row>
    <row r="750" spans="1:4" ht="39.75" customHeight="1">
      <c r="A750" s="67"/>
      <c r="B750" s="67" t="s">
        <v>672</v>
      </c>
      <c r="C750" s="26">
        <f>SUM(C751:C752)</f>
        <v>2</v>
      </c>
      <c r="D750" s="178"/>
    </row>
    <row r="751" spans="1:4" ht="39.75" customHeight="1">
      <c r="A751" s="72"/>
      <c r="B751" s="72" t="s">
        <v>673</v>
      </c>
      <c r="C751" s="44">
        <v>1</v>
      </c>
      <c r="D751" s="175" t="s">
        <v>2156</v>
      </c>
    </row>
    <row r="752" spans="1:4" ht="39.75" customHeight="1">
      <c r="A752" s="72"/>
      <c r="B752" s="72" t="s">
        <v>674</v>
      </c>
      <c r="C752" s="44">
        <v>1</v>
      </c>
      <c r="D752" s="175" t="s">
        <v>2157</v>
      </c>
    </row>
    <row r="753" spans="1:4" ht="39.75" customHeight="1">
      <c r="A753" s="67"/>
      <c r="B753" s="67" t="s">
        <v>675</v>
      </c>
      <c r="C753" s="26">
        <f>SUM(C754:C755)</f>
        <v>2</v>
      </c>
      <c r="D753" s="178"/>
    </row>
    <row r="754" spans="1:4" ht="39.75" customHeight="1">
      <c r="A754" s="72"/>
      <c r="B754" s="72" t="s">
        <v>676</v>
      </c>
      <c r="C754" s="44">
        <v>1</v>
      </c>
      <c r="D754" s="175" t="s">
        <v>2158</v>
      </c>
    </row>
    <row r="755" spans="1:4" ht="39.75" customHeight="1">
      <c r="A755" s="72"/>
      <c r="B755" s="72" t="s">
        <v>677</v>
      </c>
      <c r="C755" s="44">
        <v>1</v>
      </c>
      <c r="D755" s="175" t="s">
        <v>2159</v>
      </c>
    </row>
    <row r="756" spans="1:4" ht="39.75" customHeight="1">
      <c r="A756" s="67"/>
      <c r="B756" s="67" t="s">
        <v>678</v>
      </c>
      <c r="C756" s="26">
        <f>C757</f>
        <v>1</v>
      </c>
      <c r="D756" s="178"/>
    </row>
    <row r="757" spans="1:4" ht="39.75" customHeight="1">
      <c r="A757" s="72"/>
      <c r="B757" s="72" t="s">
        <v>679</v>
      </c>
      <c r="C757" s="44">
        <v>1</v>
      </c>
      <c r="D757" s="175" t="s">
        <v>2160</v>
      </c>
    </row>
    <row r="758" spans="1:4" ht="39.75" customHeight="1">
      <c r="A758" s="67"/>
      <c r="B758" s="67" t="s">
        <v>680</v>
      </c>
      <c r="C758" s="26">
        <f>C759</f>
        <v>1</v>
      </c>
      <c r="D758" s="178"/>
    </row>
    <row r="759" spans="1:4" ht="39.75" customHeight="1">
      <c r="A759" s="72"/>
      <c r="B759" s="72" t="s">
        <v>681</v>
      </c>
      <c r="C759" s="44">
        <v>1</v>
      </c>
      <c r="D759" s="175" t="s">
        <v>2161</v>
      </c>
    </row>
    <row r="760" spans="1:4" ht="39.75" customHeight="1">
      <c r="A760" s="67"/>
      <c r="B760" s="67" t="s">
        <v>682</v>
      </c>
      <c r="C760" s="26">
        <f>C761</f>
        <v>1</v>
      </c>
      <c r="D760" s="178"/>
    </row>
    <row r="761" spans="1:4" ht="39.75" customHeight="1">
      <c r="A761" s="72"/>
      <c r="B761" s="72" t="s">
        <v>683</v>
      </c>
      <c r="C761" s="44">
        <v>1</v>
      </c>
      <c r="D761" s="175" t="s">
        <v>2162</v>
      </c>
    </row>
    <row r="762" spans="1:4" ht="39.75" customHeight="1">
      <c r="A762" s="67"/>
      <c r="B762" s="67" t="s">
        <v>684</v>
      </c>
      <c r="C762" s="26">
        <f>SUM(C763:C764)</f>
        <v>2</v>
      </c>
      <c r="D762" s="178"/>
    </row>
    <row r="763" spans="1:4" ht="39.75" customHeight="1">
      <c r="A763" s="72"/>
      <c r="B763" s="72" t="s">
        <v>685</v>
      </c>
      <c r="C763" s="44">
        <v>1</v>
      </c>
      <c r="D763" s="175" t="s">
        <v>2163</v>
      </c>
    </row>
    <row r="764" spans="1:4" ht="39.75" customHeight="1">
      <c r="A764" s="72"/>
      <c r="B764" s="72" t="s">
        <v>686</v>
      </c>
      <c r="C764" s="44">
        <v>1</v>
      </c>
      <c r="D764" s="175" t="s">
        <v>2164</v>
      </c>
    </row>
    <row r="765" spans="1:4" ht="39.75" customHeight="1">
      <c r="A765" s="69" t="s">
        <v>687</v>
      </c>
      <c r="B765" s="30"/>
      <c r="C765" s="20">
        <f t="shared" ref="C765" si="277">SUM(C766+C770+C776)</f>
        <v>8</v>
      </c>
      <c r="D765" s="20"/>
    </row>
    <row r="766" spans="1:4" ht="39.75" customHeight="1">
      <c r="A766" s="70" t="s">
        <v>24</v>
      </c>
      <c r="B766" s="22"/>
      <c r="C766" s="23">
        <v>2</v>
      </c>
      <c r="D766" s="23"/>
    </row>
    <row r="767" spans="1:4" ht="39.75" customHeight="1">
      <c r="A767" s="67"/>
      <c r="B767" s="67" t="s">
        <v>688</v>
      </c>
      <c r="C767" s="26">
        <f t="shared" ref="C767" si="278">SUM(C768+C769)</f>
        <v>2</v>
      </c>
      <c r="D767" s="176"/>
    </row>
    <row r="768" spans="1:4" ht="39.75" customHeight="1">
      <c r="A768" s="72"/>
      <c r="B768" s="72" t="s">
        <v>689</v>
      </c>
      <c r="C768" s="44">
        <v>1</v>
      </c>
      <c r="D768" s="175" t="s">
        <v>2165</v>
      </c>
    </row>
    <row r="769" spans="1:4" ht="39.75" customHeight="1">
      <c r="A769" s="72"/>
      <c r="B769" s="72" t="s">
        <v>690</v>
      </c>
      <c r="C769" s="44">
        <v>1</v>
      </c>
      <c r="D769" s="175" t="s">
        <v>2166</v>
      </c>
    </row>
    <row r="770" spans="1:4" ht="39.75" customHeight="1">
      <c r="A770" s="70" t="s">
        <v>36</v>
      </c>
      <c r="B770" s="22"/>
      <c r="C770" s="23">
        <f t="shared" ref="C770" si="279">SUM(C771+C773)</f>
        <v>3</v>
      </c>
      <c r="D770" s="23"/>
    </row>
    <row r="771" spans="1:4" ht="39.75" customHeight="1">
      <c r="A771" s="67"/>
      <c r="B771" s="67" t="s">
        <v>691</v>
      </c>
      <c r="C771" s="26">
        <f>C772</f>
        <v>1</v>
      </c>
      <c r="D771" s="176"/>
    </row>
    <row r="772" spans="1:4" ht="39.75" customHeight="1">
      <c r="A772" s="72"/>
      <c r="B772" s="72" t="s">
        <v>692</v>
      </c>
      <c r="C772" s="44">
        <v>1</v>
      </c>
      <c r="D772" s="175" t="s">
        <v>2167</v>
      </c>
    </row>
    <row r="773" spans="1:4" ht="39.75" customHeight="1">
      <c r="A773" s="67"/>
      <c r="B773" s="67" t="s">
        <v>693</v>
      </c>
      <c r="C773" s="26">
        <f>SUM(C774:C775)</f>
        <v>2</v>
      </c>
      <c r="D773" s="176"/>
    </row>
    <row r="774" spans="1:4" ht="39.75" customHeight="1">
      <c r="A774" s="66"/>
      <c r="B774" s="66" t="s">
        <v>694</v>
      </c>
      <c r="C774" s="29">
        <v>1</v>
      </c>
      <c r="D774" s="175" t="s">
        <v>2168</v>
      </c>
    </row>
    <row r="775" spans="1:4" ht="39.75" customHeight="1">
      <c r="A775" s="72"/>
      <c r="B775" s="72" t="s">
        <v>695</v>
      </c>
      <c r="C775" s="44">
        <v>1</v>
      </c>
      <c r="D775" s="175" t="s">
        <v>2169</v>
      </c>
    </row>
    <row r="776" spans="1:4" ht="39.75" customHeight="1">
      <c r="A776" s="70" t="s">
        <v>47</v>
      </c>
      <c r="B776" s="22"/>
      <c r="C776" s="23">
        <f t="shared" ref="C776" si="280">SUM(C777+C779+C781)</f>
        <v>3</v>
      </c>
      <c r="D776" s="23"/>
    </row>
    <row r="777" spans="1:4" ht="39.75" customHeight="1">
      <c r="A777" s="67"/>
      <c r="B777" s="67" t="s">
        <v>696</v>
      </c>
      <c r="C777" s="26">
        <f>C778</f>
        <v>1</v>
      </c>
      <c r="D777" s="173"/>
    </row>
    <row r="778" spans="1:4" ht="39.75" customHeight="1">
      <c r="A778" s="72"/>
      <c r="B778" s="72" t="s">
        <v>697</v>
      </c>
      <c r="C778" s="44">
        <v>1</v>
      </c>
      <c r="D778" s="175" t="s">
        <v>2170</v>
      </c>
    </row>
    <row r="779" spans="1:4" ht="39.75" customHeight="1">
      <c r="A779" s="67"/>
      <c r="B779" s="67" t="s">
        <v>698</v>
      </c>
      <c r="C779" s="26">
        <f>C780</f>
        <v>1</v>
      </c>
      <c r="D779" s="178"/>
    </row>
    <row r="780" spans="1:4" ht="39.75" customHeight="1">
      <c r="A780" s="72"/>
      <c r="B780" s="72" t="s">
        <v>699</v>
      </c>
      <c r="C780" s="44">
        <v>1</v>
      </c>
      <c r="D780" s="175" t="s">
        <v>2171</v>
      </c>
    </row>
    <row r="781" spans="1:4" ht="39.75" customHeight="1">
      <c r="A781" s="67"/>
      <c r="B781" s="67" t="s">
        <v>700</v>
      </c>
      <c r="C781" s="26">
        <f>C782</f>
        <v>1</v>
      </c>
      <c r="D781" s="178"/>
    </row>
    <row r="782" spans="1:4" ht="39.75" customHeight="1">
      <c r="A782" s="72"/>
      <c r="B782" s="72" t="s">
        <v>701</v>
      </c>
      <c r="C782" s="44">
        <v>1</v>
      </c>
      <c r="D782" s="175" t="s">
        <v>2172</v>
      </c>
    </row>
    <row r="783" spans="1:4" ht="39.75" customHeight="1">
      <c r="A783" s="68" t="s">
        <v>702</v>
      </c>
      <c r="B783" s="16"/>
      <c r="C783" s="17">
        <f>SUM(C784+C790+C843+C853)</f>
        <v>34</v>
      </c>
      <c r="D783" s="17"/>
    </row>
    <row r="784" spans="1:4" ht="39.75" customHeight="1">
      <c r="A784" s="69" t="s">
        <v>703</v>
      </c>
      <c r="B784" s="19"/>
      <c r="C784" s="20">
        <f t="shared" ref="C784" si="281">C785</f>
        <v>2</v>
      </c>
      <c r="D784" s="20"/>
    </row>
    <row r="785" spans="1:4" ht="39.75" customHeight="1">
      <c r="A785" s="59" t="s">
        <v>704</v>
      </c>
      <c r="B785" s="53"/>
      <c r="C785" s="23">
        <f>+C786+C788</f>
        <v>2</v>
      </c>
      <c r="D785" s="23"/>
    </row>
    <row r="786" spans="1:4" ht="39.75" customHeight="1">
      <c r="A786" s="54"/>
      <c r="B786" s="61" t="s">
        <v>703</v>
      </c>
      <c r="C786" s="26">
        <f>SUM(C787:C787)</f>
        <v>1</v>
      </c>
      <c r="D786" s="26"/>
    </row>
    <row r="787" spans="1:4" ht="39.75" customHeight="1">
      <c r="A787" s="73"/>
      <c r="B787" s="72" t="s">
        <v>705</v>
      </c>
      <c r="C787" s="44">
        <v>1</v>
      </c>
      <c r="D787" s="175" t="s">
        <v>2173</v>
      </c>
    </row>
    <row r="788" spans="1:4" ht="39.75" customHeight="1">
      <c r="A788" s="54"/>
      <c r="B788" s="61" t="s">
        <v>706</v>
      </c>
      <c r="C788" s="26">
        <f>C789</f>
        <v>1</v>
      </c>
      <c r="D788" s="26"/>
    </row>
    <row r="789" spans="1:4" ht="39.75" customHeight="1">
      <c r="A789" s="74"/>
      <c r="B789" s="72" t="s">
        <v>707</v>
      </c>
      <c r="C789" s="44">
        <v>1</v>
      </c>
      <c r="D789" s="175" t="s">
        <v>2174</v>
      </c>
    </row>
    <row r="790" spans="1:4" ht="39.75" customHeight="1">
      <c r="A790" s="69" t="s">
        <v>708</v>
      </c>
      <c r="B790" s="19"/>
      <c r="C790" s="20">
        <f>SUM(C791+C803+C827+C831+C837)</f>
        <v>27</v>
      </c>
      <c r="D790" s="20"/>
    </row>
    <row r="791" spans="1:4" ht="39.75" customHeight="1">
      <c r="A791" s="59" t="s">
        <v>24</v>
      </c>
      <c r="B791" s="53"/>
      <c r="C791" s="23">
        <f>+C792+C794+C796+C798+C800</f>
        <v>6</v>
      </c>
      <c r="D791" s="23"/>
    </row>
    <row r="792" spans="1:4" ht="39.75" customHeight="1">
      <c r="A792" s="54"/>
      <c r="B792" s="61" t="s">
        <v>709</v>
      </c>
      <c r="C792" s="26">
        <f>C793</f>
        <v>1</v>
      </c>
      <c r="D792" s="26"/>
    </row>
    <row r="793" spans="1:4" ht="39.75" customHeight="1">
      <c r="A793" s="74"/>
      <c r="B793" s="72" t="s">
        <v>710</v>
      </c>
      <c r="C793" s="44">
        <v>1</v>
      </c>
      <c r="D793" s="175" t="s">
        <v>2175</v>
      </c>
    </row>
    <row r="794" spans="1:4" ht="39.75" customHeight="1">
      <c r="A794" s="54"/>
      <c r="B794" s="67" t="s">
        <v>711</v>
      </c>
      <c r="C794" s="26">
        <f>C795</f>
        <v>1</v>
      </c>
      <c r="D794" s="178"/>
    </row>
    <row r="795" spans="1:4" ht="39.75" customHeight="1">
      <c r="A795" s="74"/>
      <c r="B795" s="72" t="s">
        <v>712</v>
      </c>
      <c r="C795" s="44">
        <v>1</v>
      </c>
      <c r="D795" s="175" t="s">
        <v>2176</v>
      </c>
    </row>
    <row r="796" spans="1:4" ht="39.75" customHeight="1">
      <c r="A796" s="54"/>
      <c r="B796" s="67" t="s">
        <v>713</v>
      </c>
      <c r="C796" s="26">
        <f>C797</f>
        <v>1</v>
      </c>
      <c r="D796" s="178"/>
    </row>
    <row r="797" spans="1:4" ht="39.75" customHeight="1">
      <c r="A797" s="74"/>
      <c r="B797" s="72" t="s">
        <v>714</v>
      </c>
      <c r="C797" s="44">
        <v>1</v>
      </c>
      <c r="D797" s="175" t="s">
        <v>2177</v>
      </c>
    </row>
    <row r="798" spans="1:4" ht="39.75" customHeight="1">
      <c r="A798" s="54"/>
      <c r="B798" s="67" t="s">
        <v>282</v>
      </c>
      <c r="C798" s="26">
        <f>C799</f>
        <v>1</v>
      </c>
      <c r="D798" s="178"/>
    </row>
    <row r="799" spans="1:4" ht="39.75" customHeight="1">
      <c r="A799" s="74"/>
      <c r="B799" s="66" t="s">
        <v>715</v>
      </c>
      <c r="C799" s="29">
        <v>1</v>
      </c>
      <c r="D799" s="177" t="s">
        <v>2178</v>
      </c>
    </row>
    <row r="800" spans="1:4" ht="39.75" customHeight="1">
      <c r="A800" s="54"/>
      <c r="B800" s="61" t="s">
        <v>716</v>
      </c>
      <c r="C800" s="26">
        <f>C801+C802</f>
        <v>2</v>
      </c>
      <c r="D800" s="26"/>
    </row>
    <row r="801" spans="1:4" ht="39.75" customHeight="1">
      <c r="A801" s="74"/>
      <c r="B801" s="72" t="s">
        <v>717</v>
      </c>
      <c r="C801" s="44" t="s">
        <v>585</v>
      </c>
      <c r="D801" s="175" t="s">
        <v>2179</v>
      </c>
    </row>
    <row r="802" spans="1:4" ht="39.75" customHeight="1">
      <c r="A802" s="74"/>
      <c r="B802" s="72" t="s">
        <v>718</v>
      </c>
      <c r="C802" s="44">
        <v>1</v>
      </c>
      <c r="D802" s="175" t="s">
        <v>2180</v>
      </c>
    </row>
    <row r="803" spans="1:4" ht="39.75" customHeight="1">
      <c r="A803" s="59" t="s">
        <v>36</v>
      </c>
      <c r="B803" s="53"/>
      <c r="C803" s="23">
        <f>+C804+C806+C808+C811+C814+C817+C819+C821+C823+C825</f>
        <v>13</v>
      </c>
      <c r="D803" s="23"/>
    </row>
    <row r="804" spans="1:4" ht="39.75" customHeight="1">
      <c r="A804" s="54"/>
      <c r="B804" s="61" t="s">
        <v>719</v>
      </c>
      <c r="C804" s="26">
        <v>1</v>
      </c>
      <c r="D804" s="26"/>
    </row>
    <row r="805" spans="1:4" ht="39.75" customHeight="1">
      <c r="A805" s="74"/>
      <c r="B805" s="72" t="s">
        <v>720</v>
      </c>
      <c r="C805" s="44">
        <v>1</v>
      </c>
      <c r="D805" s="175" t="s">
        <v>2181</v>
      </c>
    </row>
    <row r="806" spans="1:4" ht="39.75" customHeight="1">
      <c r="A806" s="54"/>
      <c r="B806" s="61" t="s">
        <v>721</v>
      </c>
      <c r="C806" s="26">
        <v>1</v>
      </c>
      <c r="D806" s="172"/>
    </row>
    <row r="807" spans="1:4" ht="39.75" customHeight="1">
      <c r="A807" s="74"/>
      <c r="B807" s="72" t="s">
        <v>722</v>
      </c>
      <c r="C807" s="44">
        <v>1</v>
      </c>
      <c r="D807" s="175" t="s">
        <v>2182</v>
      </c>
    </row>
    <row r="808" spans="1:4" ht="39.75" customHeight="1">
      <c r="A808" s="54"/>
      <c r="B808" s="61" t="s">
        <v>723</v>
      </c>
      <c r="C808" s="26">
        <f>SUM(C809:C810)</f>
        <v>2</v>
      </c>
      <c r="D808" s="172"/>
    </row>
    <row r="809" spans="1:4" ht="39.75" customHeight="1">
      <c r="A809" s="74"/>
      <c r="B809" s="72" t="s">
        <v>724</v>
      </c>
      <c r="C809" s="44">
        <v>1</v>
      </c>
      <c r="D809" s="175" t="s">
        <v>2183</v>
      </c>
    </row>
    <row r="810" spans="1:4" ht="39.75" customHeight="1">
      <c r="A810" s="74"/>
      <c r="B810" s="72" t="s">
        <v>725</v>
      </c>
      <c r="C810" s="44">
        <v>1</v>
      </c>
      <c r="D810" s="175" t="s">
        <v>2184</v>
      </c>
    </row>
    <row r="811" spans="1:4" ht="39.75" customHeight="1">
      <c r="A811" s="54"/>
      <c r="B811" s="61" t="s">
        <v>726</v>
      </c>
      <c r="C811" s="26">
        <f>SUM(C812:C813)</f>
        <v>2</v>
      </c>
      <c r="D811" s="173"/>
    </row>
    <row r="812" spans="1:4" ht="39.75" customHeight="1">
      <c r="A812" s="74"/>
      <c r="B812" s="72" t="s">
        <v>727</v>
      </c>
      <c r="C812" s="44">
        <v>1</v>
      </c>
      <c r="D812" s="175" t="s">
        <v>2185</v>
      </c>
    </row>
    <row r="813" spans="1:4" ht="39.75" customHeight="1">
      <c r="A813" s="74"/>
      <c r="B813" s="72" t="s">
        <v>728</v>
      </c>
      <c r="C813" s="44">
        <v>1</v>
      </c>
      <c r="D813" s="175" t="s">
        <v>2186</v>
      </c>
    </row>
    <row r="814" spans="1:4" ht="39.75" customHeight="1">
      <c r="A814" s="54"/>
      <c r="B814" s="67" t="s">
        <v>729</v>
      </c>
      <c r="C814" s="26">
        <f>C815+C816</f>
        <v>2</v>
      </c>
      <c r="D814" s="26"/>
    </row>
    <row r="815" spans="1:4" ht="39.75" customHeight="1">
      <c r="A815" s="74"/>
      <c r="B815" s="72" t="s">
        <v>730</v>
      </c>
      <c r="C815" s="44">
        <v>1</v>
      </c>
      <c r="D815" s="175" t="s">
        <v>2187</v>
      </c>
    </row>
    <row r="816" spans="1:4" ht="39.75" customHeight="1">
      <c r="A816" s="74"/>
      <c r="B816" s="72" t="s">
        <v>731</v>
      </c>
      <c r="C816" s="75">
        <v>1</v>
      </c>
      <c r="D816" s="175" t="s">
        <v>2188</v>
      </c>
    </row>
    <row r="817" spans="1:4" ht="39.75" customHeight="1">
      <c r="A817" s="54"/>
      <c r="B817" s="67" t="s">
        <v>732</v>
      </c>
      <c r="C817" s="26">
        <f>C818</f>
        <v>1</v>
      </c>
      <c r="D817" s="178"/>
    </row>
    <row r="818" spans="1:4" ht="39.75" customHeight="1">
      <c r="A818" s="74"/>
      <c r="B818" s="72" t="s">
        <v>733</v>
      </c>
      <c r="C818" s="44">
        <v>1</v>
      </c>
      <c r="D818" s="175" t="s">
        <v>2189</v>
      </c>
    </row>
    <row r="819" spans="1:4" ht="39.75" customHeight="1">
      <c r="A819" s="54"/>
      <c r="B819" s="67" t="s">
        <v>734</v>
      </c>
      <c r="C819" s="26">
        <f>C820</f>
        <v>1</v>
      </c>
      <c r="D819" s="172"/>
    </row>
    <row r="820" spans="1:4" ht="39.75" customHeight="1">
      <c r="A820" s="74"/>
      <c r="B820" s="72" t="s">
        <v>735</v>
      </c>
      <c r="C820" s="44">
        <v>1</v>
      </c>
      <c r="D820" s="175" t="s">
        <v>2190</v>
      </c>
    </row>
    <row r="821" spans="1:4" ht="39.75" customHeight="1">
      <c r="A821" s="54"/>
      <c r="B821" s="67" t="s">
        <v>736</v>
      </c>
      <c r="C821" s="26">
        <f>C822</f>
        <v>1</v>
      </c>
      <c r="D821" s="173"/>
    </row>
    <row r="822" spans="1:4" ht="39.75" customHeight="1">
      <c r="A822" s="73"/>
      <c r="B822" s="72" t="s">
        <v>737</v>
      </c>
      <c r="C822" s="44">
        <v>1</v>
      </c>
      <c r="D822" s="175" t="s">
        <v>2191</v>
      </c>
    </row>
    <row r="823" spans="1:4" ht="39.75" customHeight="1">
      <c r="A823" s="54"/>
      <c r="B823" s="67" t="s">
        <v>738</v>
      </c>
      <c r="C823" s="26">
        <f>C824</f>
        <v>1</v>
      </c>
      <c r="D823" s="172"/>
    </row>
    <row r="824" spans="1:4" ht="39.75" customHeight="1">
      <c r="A824" s="74"/>
      <c r="B824" s="72" t="s">
        <v>739</v>
      </c>
      <c r="C824" s="44">
        <v>1</v>
      </c>
      <c r="D824" s="175" t="s">
        <v>2192</v>
      </c>
    </row>
    <row r="825" spans="1:4" ht="39.75" customHeight="1">
      <c r="A825" s="54"/>
      <c r="B825" s="67" t="s">
        <v>740</v>
      </c>
      <c r="C825" s="26">
        <f>C826</f>
        <v>1</v>
      </c>
      <c r="D825" s="178"/>
    </row>
    <row r="826" spans="1:4" ht="39.75" customHeight="1">
      <c r="A826" s="74"/>
      <c r="B826" s="72" t="s">
        <v>741</v>
      </c>
      <c r="C826" s="44">
        <v>1</v>
      </c>
      <c r="D826" s="175" t="s">
        <v>2193</v>
      </c>
    </row>
    <row r="827" spans="1:4" ht="39.75" customHeight="1">
      <c r="A827" s="59" t="s">
        <v>47</v>
      </c>
      <c r="B827" s="53"/>
      <c r="C827" s="23">
        <v>2</v>
      </c>
      <c r="D827" s="23"/>
    </row>
    <row r="828" spans="1:4" ht="39.75" customHeight="1">
      <c r="A828" s="60"/>
      <c r="B828" s="61" t="s">
        <v>708</v>
      </c>
      <c r="C828" s="26">
        <f>SUM(C829:C830)</f>
        <v>2</v>
      </c>
      <c r="D828" s="26"/>
    </row>
    <row r="829" spans="1:4" ht="39.75" customHeight="1">
      <c r="A829" s="76"/>
      <c r="B829" s="77" t="s">
        <v>742</v>
      </c>
      <c r="C829" s="44">
        <v>1</v>
      </c>
      <c r="D829" s="175" t="s">
        <v>2194</v>
      </c>
    </row>
    <row r="830" spans="1:4" ht="39.75" customHeight="1">
      <c r="A830" s="76"/>
      <c r="B830" s="77" t="s">
        <v>743</v>
      </c>
      <c r="C830" s="44">
        <v>1</v>
      </c>
      <c r="D830" s="175" t="s">
        <v>2195</v>
      </c>
    </row>
    <row r="831" spans="1:4" ht="39.75" customHeight="1">
      <c r="A831" s="59" t="s">
        <v>63</v>
      </c>
      <c r="B831" s="53"/>
      <c r="C831" s="23">
        <f t="shared" ref="C831" si="282">SUM(C832+C834)</f>
        <v>3</v>
      </c>
      <c r="D831" s="23"/>
    </row>
    <row r="832" spans="1:4" ht="39.75" customHeight="1">
      <c r="A832" s="54"/>
      <c r="B832" s="61" t="s">
        <v>744</v>
      </c>
      <c r="C832" s="26">
        <f>C833</f>
        <v>1</v>
      </c>
      <c r="D832" s="173"/>
    </row>
    <row r="833" spans="1:4" ht="39.75" customHeight="1">
      <c r="A833" s="74"/>
      <c r="B833" s="72" t="s">
        <v>745</v>
      </c>
      <c r="C833" s="44">
        <v>1</v>
      </c>
      <c r="D833" s="175" t="s">
        <v>2196</v>
      </c>
    </row>
    <row r="834" spans="1:4" ht="39.75" customHeight="1">
      <c r="A834" s="54"/>
      <c r="B834" s="61" t="s">
        <v>746</v>
      </c>
      <c r="C834" s="26">
        <f>SUM(C835:C836)</f>
        <v>2</v>
      </c>
      <c r="D834" s="172"/>
    </row>
    <row r="835" spans="1:4" ht="39.75" customHeight="1">
      <c r="A835" s="74"/>
      <c r="B835" s="72" t="s">
        <v>747</v>
      </c>
      <c r="C835" s="44">
        <v>1</v>
      </c>
      <c r="D835" s="175" t="s">
        <v>2197</v>
      </c>
    </row>
    <row r="836" spans="1:4" ht="39.75" customHeight="1">
      <c r="A836" s="34" t="s">
        <v>181</v>
      </c>
      <c r="B836" s="66" t="s">
        <v>748</v>
      </c>
      <c r="C836" s="29">
        <v>1</v>
      </c>
      <c r="D836" s="177" t="s">
        <v>2198</v>
      </c>
    </row>
    <row r="837" spans="1:4" ht="39.75" customHeight="1">
      <c r="A837" s="59" t="s">
        <v>73</v>
      </c>
      <c r="B837" s="53"/>
      <c r="C837" s="23">
        <f>+C838+C841</f>
        <v>3</v>
      </c>
      <c r="D837" s="23"/>
    </row>
    <row r="838" spans="1:4" ht="39.75" customHeight="1">
      <c r="A838" s="54"/>
      <c r="B838" s="61" t="s">
        <v>749</v>
      </c>
      <c r="C838" s="26">
        <f>SUM(C839:C840)</f>
        <v>2</v>
      </c>
      <c r="D838" s="173"/>
    </row>
    <row r="839" spans="1:4" ht="39.75" customHeight="1">
      <c r="A839" s="74"/>
      <c r="B839" s="66" t="s">
        <v>750</v>
      </c>
      <c r="C839" s="29">
        <v>1</v>
      </c>
      <c r="D839" s="177" t="s">
        <v>2199</v>
      </c>
    </row>
    <row r="840" spans="1:4" ht="39.75" customHeight="1">
      <c r="A840" s="74"/>
      <c r="B840" s="72" t="s">
        <v>751</v>
      </c>
      <c r="C840" s="44">
        <v>1</v>
      </c>
      <c r="D840" s="175" t="s">
        <v>2200</v>
      </c>
    </row>
    <row r="841" spans="1:4" ht="39.75" customHeight="1">
      <c r="A841" s="54"/>
      <c r="B841" s="61" t="s">
        <v>752</v>
      </c>
      <c r="C841" s="26">
        <f>C842</f>
        <v>1</v>
      </c>
      <c r="D841" s="172"/>
    </row>
    <row r="842" spans="1:4" ht="39.75" customHeight="1">
      <c r="A842" s="74"/>
      <c r="B842" s="72" t="s">
        <v>753</v>
      </c>
      <c r="C842" s="44">
        <v>1</v>
      </c>
      <c r="D842" s="175" t="s">
        <v>2201</v>
      </c>
    </row>
    <row r="843" spans="1:4" ht="39.75" customHeight="1">
      <c r="A843" s="69" t="s">
        <v>754</v>
      </c>
      <c r="B843" s="19"/>
      <c r="C843" s="20">
        <v>4</v>
      </c>
      <c r="D843" s="20"/>
    </row>
    <row r="844" spans="1:4" ht="39.75" customHeight="1">
      <c r="A844" s="59" t="s">
        <v>704</v>
      </c>
      <c r="B844" s="53"/>
      <c r="C844" s="23">
        <f t="shared" ref="C844" si="283">SUM(C845+C847+C849+C851)</f>
        <v>4</v>
      </c>
      <c r="D844" s="23"/>
    </row>
    <row r="845" spans="1:4" ht="39.75" customHeight="1">
      <c r="A845" s="54"/>
      <c r="B845" s="61" t="s">
        <v>755</v>
      </c>
      <c r="C845" s="26">
        <f>C846</f>
        <v>1</v>
      </c>
      <c r="D845" s="26"/>
    </row>
    <row r="846" spans="1:4" ht="39.75" customHeight="1">
      <c r="A846" s="74"/>
      <c r="B846" s="72" t="s">
        <v>756</v>
      </c>
      <c r="C846" s="44">
        <v>1</v>
      </c>
      <c r="D846" s="175" t="s">
        <v>2202</v>
      </c>
    </row>
    <row r="847" spans="1:4" ht="39.75" customHeight="1">
      <c r="A847" s="54"/>
      <c r="B847" s="67" t="s">
        <v>757</v>
      </c>
      <c r="C847" s="26">
        <f>SUM(C848)</f>
        <v>1</v>
      </c>
      <c r="D847" s="178"/>
    </row>
    <row r="848" spans="1:4" ht="39.75" customHeight="1">
      <c r="A848" s="74"/>
      <c r="B848" s="72" t="s">
        <v>758</v>
      </c>
      <c r="C848" s="44">
        <v>1</v>
      </c>
      <c r="D848" s="175" t="s">
        <v>2203</v>
      </c>
    </row>
    <row r="849" spans="1:4" ht="39.75" customHeight="1">
      <c r="A849" s="54"/>
      <c r="B849" s="61" t="s">
        <v>759</v>
      </c>
      <c r="C849" s="26">
        <v>1</v>
      </c>
      <c r="D849" s="172"/>
    </row>
    <row r="850" spans="1:4" ht="39.75" customHeight="1">
      <c r="A850" s="74"/>
      <c r="B850" s="72" t="s">
        <v>760</v>
      </c>
      <c r="C850" s="44">
        <v>1</v>
      </c>
      <c r="D850" s="175" t="s">
        <v>2204</v>
      </c>
    </row>
    <row r="851" spans="1:4" ht="39.75" customHeight="1">
      <c r="A851" s="54"/>
      <c r="B851" s="61" t="s">
        <v>761</v>
      </c>
      <c r="C851" s="26">
        <v>1</v>
      </c>
      <c r="D851" s="172"/>
    </row>
    <row r="852" spans="1:4" ht="39.75" customHeight="1">
      <c r="A852" s="74"/>
      <c r="B852" s="72" t="s">
        <v>762</v>
      </c>
      <c r="C852" s="44">
        <v>1</v>
      </c>
      <c r="D852" s="175" t="s">
        <v>2205</v>
      </c>
    </row>
    <row r="853" spans="1:4" ht="39.75" customHeight="1">
      <c r="A853" s="69" t="s">
        <v>763</v>
      </c>
      <c r="B853" s="19"/>
      <c r="C853" s="20">
        <f>C854</f>
        <v>1</v>
      </c>
      <c r="D853" s="20"/>
    </row>
    <row r="854" spans="1:4" ht="39.75" customHeight="1">
      <c r="A854" s="59" t="s">
        <v>704</v>
      </c>
      <c r="B854" s="53"/>
      <c r="C854" s="23">
        <f>+C855</f>
        <v>1</v>
      </c>
      <c r="D854" s="23"/>
    </row>
    <row r="855" spans="1:4" ht="39.75" customHeight="1">
      <c r="A855" s="54"/>
      <c r="B855" s="61" t="s">
        <v>764</v>
      </c>
      <c r="C855" s="26">
        <f>C856</f>
        <v>1</v>
      </c>
      <c r="D855" s="26"/>
    </row>
    <row r="856" spans="1:4" ht="39.75" customHeight="1">
      <c r="A856" s="74"/>
      <c r="B856" s="72" t="s">
        <v>765</v>
      </c>
      <c r="C856" s="44">
        <v>1</v>
      </c>
      <c r="D856" s="175" t="s">
        <v>2206</v>
      </c>
    </row>
    <row r="857" spans="1:4" ht="39.75" customHeight="1">
      <c r="A857" s="15" t="s">
        <v>766</v>
      </c>
      <c r="B857" s="31"/>
      <c r="C857" s="17">
        <f>C858+C877</f>
        <v>23</v>
      </c>
      <c r="D857" s="17"/>
    </row>
    <row r="858" spans="1:4" ht="39.75" customHeight="1">
      <c r="A858" s="18" t="s">
        <v>767</v>
      </c>
      <c r="B858" s="30"/>
      <c r="C858" s="20">
        <f>C859+C866+C874</f>
        <v>9</v>
      </c>
      <c r="D858" s="20"/>
    </row>
    <row r="859" spans="1:4" ht="39.75" customHeight="1">
      <c r="A859" s="21" t="s">
        <v>24</v>
      </c>
      <c r="B859" s="22"/>
      <c r="C859" s="23">
        <f>+C860+C863</f>
        <v>4</v>
      </c>
      <c r="D859" s="23"/>
    </row>
    <row r="860" spans="1:4" ht="39.75" customHeight="1">
      <c r="A860" s="24"/>
      <c r="B860" s="25" t="s">
        <v>171</v>
      </c>
      <c r="C860" s="26">
        <f t="shared" ref="C860" si="284">C861+C862</f>
        <v>2</v>
      </c>
      <c r="D860" s="26"/>
    </row>
    <row r="861" spans="1:4" ht="39.75" customHeight="1">
      <c r="A861" s="27"/>
      <c r="B861" s="39" t="s">
        <v>768</v>
      </c>
      <c r="C861" s="29">
        <v>1</v>
      </c>
      <c r="D861" s="168" t="s">
        <v>2207</v>
      </c>
    </row>
    <row r="862" spans="1:4" ht="39.75" customHeight="1">
      <c r="A862" s="34" t="s">
        <v>181</v>
      </c>
      <c r="B862" s="39" t="s">
        <v>769</v>
      </c>
      <c r="C862" s="29">
        <v>1</v>
      </c>
      <c r="D862" s="168" t="s">
        <v>2208</v>
      </c>
    </row>
    <row r="863" spans="1:4" ht="39.75" customHeight="1">
      <c r="A863" s="24"/>
      <c r="B863" s="25" t="s">
        <v>770</v>
      </c>
      <c r="C863" s="26">
        <f t="shared" ref="C863" si="285">C864+C865</f>
        <v>2</v>
      </c>
      <c r="D863" s="172"/>
    </row>
    <row r="864" spans="1:4" ht="39.75" customHeight="1">
      <c r="A864" s="27"/>
      <c r="B864" s="39" t="s">
        <v>771</v>
      </c>
      <c r="C864" s="29">
        <v>1</v>
      </c>
      <c r="D864" s="168" t="s">
        <v>2209</v>
      </c>
    </row>
    <row r="865" spans="1:4" ht="39.75" customHeight="1">
      <c r="A865" s="27"/>
      <c r="B865" s="39" t="s">
        <v>772</v>
      </c>
      <c r="C865" s="29">
        <v>1</v>
      </c>
      <c r="D865" s="168" t="s">
        <v>2210</v>
      </c>
    </row>
    <row r="866" spans="1:4" ht="39.75" customHeight="1">
      <c r="A866" s="21" t="s">
        <v>36</v>
      </c>
      <c r="B866" s="22"/>
      <c r="C866" s="23">
        <v>4</v>
      </c>
      <c r="D866" s="23"/>
    </row>
    <row r="867" spans="1:4" ht="39.75" customHeight="1">
      <c r="A867" s="24"/>
      <c r="B867" s="25" t="s">
        <v>773</v>
      </c>
      <c r="C867" s="26">
        <v>2</v>
      </c>
      <c r="D867" s="26"/>
    </row>
    <row r="868" spans="1:4" ht="39.75" customHeight="1">
      <c r="A868" s="27"/>
      <c r="B868" s="28" t="s">
        <v>774</v>
      </c>
      <c r="C868" s="29">
        <v>1</v>
      </c>
      <c r="D868" s="168" t="s">
        <v>2211</v>
      </c>
    </row>
    <row r="869" spans="1:4" ht="39.75" customHeight="1">
      <c r="A869" s="34" t="s">
        <v>181</v>
      </c>
      <c r="B869" s="28" t="s">
        <v>775</v>
      </c>
      <c r="C869" s="29">
        <v>1</v>
      </c>
      <c r="D869" s="168" t="s">
        <v>2212</v>
      </c>
    </row>
    <row r="870" spans="1:4" ht="39.75" customHeight="1">
      <c r="A870" s="24"/>
      <c r="B870" s="25" t="s">
        <v>776</v>
      </c>
      <c r="C870" s="26">
        <v>1</v>
      </c>
      <c r="D870" s="172"/>
    </row>
    <row r="871" spans="1:4" ht="39.75" customHeight="1">
      <c r="A871" s="27"/>
      <c r="B871" s="39" t="s">
        <v>777</v>
      </c>
      <c r="C871" s="29">
        <v>1</v>
      </c>
      <c r="D871" s="168" t="s">
        <v>2213</v>
      </c>
    </row>
    <row r="872" spans="1:4" ht="39.75" customHeight="1">
      <c r="A872" s="24"/>
      <c r="B872" s="48" t="s">
        <v>778</v>
      </c>
      <c r="C872" s="26">
        <v>1</v>
      </c>
      <c r="D872" s="172"/>
    </row>
    <row r="873" spans="1:4" ht="39.75" customHeight="1">
      <c r="A873" s="27"/>
      <c r="B873" s="39" t="s">
        <v>779</v>
      </c>
      <c r="C873" s="29">
        <v>1</v>
      </c>
      <c r="D873" s="168" t="s">
        <v>2214</v>
      </c>
    </row>
    <row r="874" spans="1:4" ht="39.75" customHeight="1">
      <c r="A874" s="21" t="s">
        <v>63</v>
      </c>
      <c r="B874" s="22"/>
      <c r="C874" s="23">
        <v>1</v>
      </c>
      <c r="D874" s="23"/>
    </row>
    <row r="875" spans="1:4" ht="39.75" customHeight="1">
      <c r="A875" s="24"/>
      <c r="B875" s="25" t="s">
        <v>780</v>
      </c>
      <c r="C875" s="26">
        <v>1</v>
      </c>
      <c r="D875" s="26"/>
    </row>
    <row r="876" spans="1:4" ht="39.75" customHeight="1">
      <c r="A876" s="27"/>
      <c r="B876" s="28" t="s">
        <v>781</v>
      </c>
      <c r="C876" s="29">
        <v>1</v>
      </c>
      <c r="D876" s="168" t="s">
        <v>2215</v>
      </c>
    </row>
    <row r="877" spans="1:4" ht="39.75" customHeight="1">
      <c r="A877" s="18" t="s">
        <v>782</v>
      </c>
      <c r="B877" s="30"/>
      <c r="C877" s="20">
        <f t="shared" ref="C877" si="286">C878+C899</f>
        <v>14</v>
      </c>
      <c r="D877" s="20"/>
    </row>
    <row r="878" spans="1:4" ht="39.75" customHeight="1">
      <c r="A878" s="21" t="s">
        <v>24</v>
      </c>
      <c r="B878" s="22"/>
      <c r="C878" s="23">
        <f t="shared" ref="C878" si="287">C879+C881+C884+C886+C889+C891+C894+C897</f>
        <v>12</v>
      </c>
      <c r="D878" s="23"/>
    </row>
    <row r="879" spans="1:4" ht="39.75" customHeight="1">
      <c r="A879" s="24"/>
      <c r="B879" s="25" t="s">
        <v>783</v>
      </c>
      <c r="C879" s="26">
        <v>1</v>
      </c>
      <c r="D879" s="26"/>
    </row>
    <row r="880" spans="1:4" ht="39.75" customHeight="1">
      <c r="A880" s="27"/>
      <c r="B880" s="39" t="s">
        <v>784</v>
      </c>
      <c r="C880" s="29">
        <v>1</v>
      </c>
      <c r="D880" s="168" t="s">
        <v>2216</v>
      </c>
    </row>
    <row r="881" spans="1:4" ht="39.75" customHeight="1">
      <c r="A881" s="24"/>
      <c r="B881" s="48" t="s">
        <v>785</v>
      </c>
      <c r="C881" s="26">
        <v>2</v>
      </c>
      <c r="D881" s="172"/>
    </row>
    <row r="882" spans="1:4" ht="39.75" customHeight="1">
      <c r="A882" s="27"/>
      <c r="B882" s="39" t="s">
        <v>786</v>
      </c>
      <c r="C882" s="29">
        <v>1</v>
      </c>
      <c r="D882" s="168" t="s">
        <v>2217</v>
      </c>
    </row>
    <row r="883" spans="1:4" ht="39.75" customHeight="1">
      <c r="A883" s="34" t="s">
        <v>181</v>
      </c>
      <c r="B883" s="39" t="s">
        <v>787</v>
      </c>
      <c r="C883" s="29">
        <v>1</v>
      </c>
      <c r="D883" s="168" t="s">
        <v>2218</v>
      </c>
    </row>
    <row r="884" spans="1:4" ht="39.75" customHeight="1">
      <c r="A884" s="24"/>
      <c r="B884" s="25" t="s">
        <v>788</v>
      </c>
      <c r="C884" s="26">
        <v>1</v>
      </c>
      <c r="D884" s="172"/>
    </row>
    <row r="885" spans="1:4" ht="39.75" customHeight="1">
      <c r="A885" s="27"/>
      <c r="B885" s="39" t="s">
        <v>789</v>
      </c>
      <c r="C885" s="29">
        <v>1</v>
      </c>
      <c r="D885" s="168" t="s">
        <v>2219</v>
      </c>
    </row>
    <row r="886" spans="1:4" ht="39.75" customHeight="1">
      <c r="A886" s="24"/>
      <c r="B886" s="25" t="s">
        <v>790</v>
      </c>
      <c r="C886" s="26">
        <v>2</v>
      </c>
      <c r="D886" s="172"/>
    </row>
    <row r="887" spans="1:4" ht="39.75" customHeight="1">
      <c r="A887" s="27"/>
      <c r="B887" s="39" t="s">
        <v>791</v>
      </c>
      <c r="C887" s="29">
        <v>1</v>
      </c>
      <c r="D887" s="168" t="s">
        <v>2220</v>
      </c>
    </row>
    <row r="888" spans="1:4" ht="39.75" customHeight="1">
      <c r="A888" s="34" t="s">
        <v>181</v>
      </c>
      <c r="B888" s="39" t="s">
        <v>792</v>
      </c>
      <c r="C888" s="29">
        <v>1</v>
      </c>
      <c r="D888" s="168" t="s">
        <v>2221</v>
      </c>
    </row>
    <row r="889" spans="1:4" ht="39.75" customHeight="1">
      <c r="A889" s="24"/>
      <c r="B889" s="25" t="s">
        <v>793</v>
      </c>
      <c r="C889" s="26">
        <v>1</v>
      </c>
      <c r="D889" s="172"/>
    </row>
    <row r="890" spans="1:4" ht="39.75" customHeight="1">
      <c r="A890" s="27"/>
      <c r="B890" s="39" t="s">
        <v>794</v>
      </c>
      <c r="C890" s="29">
        <v>1</v>
      </c>
      <c r="D890" s="168" t="s">
        <v>2222</v>
      </c>
    </row>
    <row r="891" spans="1:4" ht="39.75" customHeight="1">
      <c r="A891" s="24"/>
      <c r="B891" s="25" t="s">
        <v>795</v>
      </c>
      <c r="C891" s="26">
        <v>2</v>
      </c>
      <c r="D891" s="172"/>
    </row>
    <row r="892" spans="1:4" ht="39.75" customHeight="1">
      <c r="A892" s="27"/>
      <c r="B892" s="39" t="s">
        <v>796</v>
      </c>
      <c r="C892" s="29">
        <v>1</v>
      </c>
      <c r="D892" s="168" t="s">
        <v>2223</v>
      </c>
    </row>
    <row r="893" spans="1:4" ht="39.75" customHeight="1">
      <c r="A893" s="34" t="s">
        <v>181</v>
      </c>
      <c r="B893" s="39" t="s">
        <v>797</v>
      </c>
      <c r="C893" s="29">
        <v>1</v>
      </c>
      <c r="D893" s="168" t="s">
        <v>2224</v>
      </c>
    </row>
    <row r="894" spans="1:4" ht="39.75" customHeight="1">
      <c r="A894" s="24"/>
      <c r="B894" s="25" t="s">
        <v>798</v>
      </c>
      <c r="C894" s="26">
        <v>2</v>
      </c>
      <c r="D894" s="172"/>
    </row>
    <row r="895" spans="1:4" ht="39.75" customHeight="1">
      <c r="A895" s="27"/>
      <c r="B895" s="39" t="s">
        <v>799</v>
      </c>
      <c r="C895" s="29">
        <v>1</v>
      </c>
      <c r="D895" s="168" t="s">
        <v>2225</v>
      </c>
    </row>
    <row r="896" spans="1:4" ht="39.75" customHeight="1">
      <c r="A896" s="34" t="s">
        <v>181</v>
      </c>
      <c r="B896" s="39" t="s">
        <v>800</v>
      </c>
      <c r="C896" s="29">
        <v>1</v>
      </c>
      <c r="D896" s="168" t="s">
        <v>2226</v>
      </c>
    </row>
    <row r="897" spans="1:4" ht="39.75" customHeight="1">
      <c r="A897" s="24"/>
      <c r="B897" s="48" t="s">
        <v>801</v>
      </c>
      <c r="C897" s="26">
        <v>1</v>
      </c>
      <c r="D897" s="172"/>
    </row>
    <row r="898" spans="1:4" ht="39.75" customHeight="1">
      <c r="A898" s="27"/>
      <c r="B898" s="39" t="s">
        <v>802</v>
      </c>
      <c r="C898" s="29">
        <v>1</v>
      </c>
      <c r="D898" s="168" t="s">
        <v>2227</v>
      </c>
    </row>
    <row r="899" spans="1:4" ht="39.75" customHeight="1">
      <c r="A899" s="21" t="s">
        <v>36</v>
      </c>
      <c r="B899" s="22"/>
      <c r="C899" s="23">
        <f>+C900</f>
        <v>2</v>
      </c>
      <c r="D899" s="23"/>
    </row>
    <row r="900" spans="1:4" ht="39.75" customHeight="1">
      <c r="A900" s="24"/>
      <c r="B900" s="25" t="s">
        <v>803</v>
      </c>
      <c r="C900" s="26">
        <v>2</v>
      </c>
      <c r="D900" s="26"/>
    </row>
    <row r="901" spans="1:4" ht="39.75" customHeight="1">
      <c r="A901" s="27"/>
      <c r="B901" s="39" t="s">
        <v>804</v>
      </c>
      <c r="C901" s="29">
        <v>1</v>
      </c>
      <c r="D901" s="168" t="s">
        <v>2228</v>
      </c>
    </row>
    <row r="902" spans="1:4" ht="39.75" customHeight="1">
      <c r="A902" s="34" t="s">
        <v>181</v>
      </c>
      <c r="B902" s="39" t="s">
        <v>805</v>
      </c>
      <c r="C902" s="29">
        <v>1</v>
      </c>
      <c r="D902" s="168" t="s">
        <v>2229</v>
      </c>
    </row>
    <row r="903" spans="1:4" ht="39.75" customHeight="1">
      <c r="A903" s="15" t="s">
        <v>806</v>
      </c>
      <c r="B903" s="31"/>
      <c r="C903" s="17">
        <f>C904+C926+C940+C951</f>
        <v>22</v>
      </c>
      <c r="D903" s="17"/>
    </row>
    <row r="904" spans="1:4" ht="39.75" customHeight="1">
      <c r="A904" s="18" t="s">
        <v>807</v>
      </c>
      <c r="B904" s="30"/>
      <c r="C904" s="20">
        <v>10</v>
      </c>
      <c r="D904" s="20"/>
    </row>
    <row r="905" spans="1:4" ht="39.75" customHeight="1">
      <c r="A905" s="78" t="s">
        <v>36</v>
      </c>
      <c r="B905" s="79"/>
      <c r="C905" s="23">
        <v>6</v>
      </c>
      <c r="D905" s="23"/>
    </row>
    <row r="906" spans="1:4" ht="39.75" customHeight="1">
      <c r="A906" s="24"/>
      <c r="B906" s="25" t="s">
        <v>808</v>
      </c>
      <c r="C906" s="26">
        <v>2</v>
      </c>
      <c r="D906" s="26"/>
    </row>
    <row r="907" spans="1:4" ht="39.75" customHeight="1">
      <c r="A907" s="27"/>
      <c r="B907" s="39" t="s">
        <v>809</v>
      </c>
      <c r="C907" s="29">
        <v>1</v>
      </c>
      <c r="D907" s="168" t="s">
        <v>2230</v>
      </c>
    </row>
    <row r="908" spans="1:4" ht="39.75" customHeight="1">
      <c r="A908" s="27"/>
      <c r="B908" s="39" t="s">
        <v>810</v>
      </c>
      <c r="C908" s="29">
        <v>1</v>
      </c>
      <c r="D908" s="168" t="s">
        <v>2231</v>
      </c>
    </row>
    <row r="909" spans="1:4" ht="39.75" customHeight="1">
      <c r="A909" s="24"/>
      <c r="B909" s="48" t="s">
        <v>811</v>
      </c>
      <c r="C909" s="26">
        <v>1</v>
      </c>
      <c r="D909" s="172"/>
    </row>
    <row r="910" spans="1:4" ht="39.75" customHeight="1">
      <c r="A910" s="27"/>
      <c r="B910" s="39" t="s">
        <v>812</v>
      </c>
      <c r="C910" s="29">
        <v>1</v>
      </c>
      <c r="D910" s="168" t="s">
        <v>2232</v>
      </c>
    </row>
    <row r="911" spans="1:4" ht="39.75" customHeight="1">
      <c r="A911" s="24"/>
      <c r="B911" s="25" t="s">
        <v>542</v>
      </c>
      <c r="C911" s="26">
        <v>1</v>
      </c>
      <c r="D911" s="172"/>
    </row>
    <row r="912" spans="1:4" ht="39.75" customHeight="1">
      <c r="A912" s="27"/>
      <c r="B912" s="39" t="s">
        <v>813</v>
      </c>
      <c r="C912" s="29">
        <v>1</v>
      </c>
      <c r="D912" s="168" t="s">
        <v>2233</v>
      </c>
    </row>
    <row r="913" spans="1:4" ht="39.75" customHeight="1">
      <c r="A913" s="24"/>
      <c r="B913" s="25" t="s">
        <v>814</v>
      </c>
      <c r="C913" s="26">
        <v>1</v>
      </c>
      <c r="D913" s="173"/>
    </row>
    <row r="914" spans="1:4" ht="39.75" customHeight="1">
      <c r="A914" s="27"/>
      <c r="B914" s="39" t="s">
        <v>815</v>
      </c>
      <c r="C914" s="29">
        <v>1</v>
      </c>
      <c r="D914" s="168" t="s">
        <v>2234</v>
      </c>
    </row>
    <row r="915" spans="1:4" ht="39.75" customHeight="1">
      <c r="A915" s="78" t="s">
        <v>47</v>
      </c>
      <c r="B915" s="79"/>
      <c r="C915" s="23"/>
      <c r="D915" s="23"/>
    </row>
    <row r="916" spans="1:4" ht="39.75" customHeight="1">
      <c r="A916" s="24"/>
      <c r="B916" s="25" t="s">
        <v>200</v>
      </c>
      <c r="C916" s="26">
        <v>1</v>
      </c>
      <c r="D916" s="26"/>
    </row>
    <row r="917" spans="1:4" ht="39.75" customHeight="1">
      <c r="A917" s="27"/>
      <c r="B917" s="39" t="s">
        <v>816</v>
      </c>
      <c r="C917" s="29">
        <v>1</v>
      </c>
      <c r="D917" s="168" t="s">
        <v>2235</v>
      </c>
    </row>
    <row r="918" spans="1:4" ht="39.75" customHeight="1">
      <c r="A918" s="78" t="s">
        <v>63</v>
      </c>
      <c r="B918" s="79"/>
      <c r="C918" s="23">
        <v>4</v>
      </c>
      <c r="D918" s="23"/>
    </row>
    <row r="919" spans="1:4" ht="39.75" customHeight="1">
      <c r="A919" s="24"/>
      <c r="B919" s="25" t="s">
        <v>817</v>
      </c>
      <c r="C919" s="26">
        <v>1</v>
      </c>
      <c r="D919" s="26"/>
    </row>
    <row r="920" spans="1:4" ht="39.75" customHeight="1">
      <c r="A920" s="27"/>
      <c r="B920" s="39" t="s">
        <v>818</v>
      </c>
      <c r="C920" s="29">
        <v>1</v>
      </c>
      <c r="D920" s="168" t="s">
        <v>2236</v>
      </c>
    </row>
    <row r="921" spans="1:4" ht="39.75" customHeight="1">
      <c r="A921" s="24"/>
      <c r="B921" s="25" t="s">
        <v>819</v>
      </c>
      <c r="C921" s="26">
        <v>1</v>
      </c>
      <c r="D921" s="172"/>
    </row>
    <row r="922" spans="1:4" ht="39.75" customHeight="1">
      <c r="A922" s="27"/>
      <c r="B922" s="39" t="s">
        <v>820</v>
      </c>
      <c r="C922" s="29">
        <v>1</v>
      </c>
      <c r="D922" s="168" t="s">
        <v>2237</v>
      </c>
    </row>
    <row r="923" spans="1:4" ht="39.75" customHeight="1">
      <c r="A923" s="24"/>
      <c r="B923" s="25" t="s">
        <v>821</v>
      </c>
      <c r="C923" s="26">
        <v>2</v>
      </c>
      <c r="D923" s="172"/>
    </row>
    <row r="924" spans="1:4" ht="39.75" customHeight="1">
      <c r="A924" s="27"/>
      <c r="B924" s="39" t="s">
        <v>822</v>
      </c>
      <c r="C924" s="29">
        <v>1</v>
      </c>
      <c r="D924" s="168" t="s">
        <v>2238</v>
      </c>
    </row>
    <row r="925" spans="1:4" ht="39.75" customHeight="1">
      <c r="A925" s="27"/>
      <c r="B925" s="39" t="s">
        <v>823</v>
      </c>
      <c r="C925" s="29">
        <v>1</v>
      </c>
      <c r="D925" s="168" t="s">
        <v>2239</v>
      </c>
    </row>
    <row r="926" spans="1:4" ht="39.75" customHeight="1">
      <c r="A926" s="18" t="s">
        <v>824</v>
      </c>
      <c r="B926" s="30"/>
      <c r="C926" s="20">
        <v>6</v>
      </c>
      <c r="D926" s="20"/>
    </row>
    <row r="927" spans="1:4" ht="39.75" customHeight="1">
      <c r="A927" s="21" t="s">
        <v>24</v>
      </c>
      <c r="B927" s="22"/>
      <c r="C927" s="23">
        <v>1</v>
      </c>
      <c r="D927" s="23"/>
    </row>
    <row r="928" spans="1:4" ht="39.75" customHeight="1">
      <c r="A928" s="24"/>
      <c r="B928" s="25" t="s">
        <v>825</v>
      </c>
      <c r="C928" s="26">
        <v>1</v>
      </c>
      <c r="D928" s="26"/>
    </row>
    <row r="929" spans="1:4" ht="39.75" customHeight="1">
      <c r="A929" s="27"/>
      <c r="B929" s="39" t="s">
        <v>826</v>
      </c>
      <c r="C929" s="29">
        <v>1</v>
      </c>
      <c r="D929" s="168" t="s">
        <v>2240</v>
      </c>
    </row>
    <row r="930" spans="1:4" ht="39.75" customHeight="1">
      <c r="A930" s="21" t="s">
        <v>36</v>
      </c>
      <c r="B930" s="22"/>
      <c r="C930" s="23">
        <v>5</v>
      </c>
      <c r="D930" s="23"/>
    </row>
    <row r="931" spans="1:4" ht="39.75" customHeight="1">
      <c r="A931" s="24"/>
      <c r="B931" s="25" t="s">
        <v>827</v>
      </c>
      <c r="C931" s="26">
        <v>1</v>
      </c>
      <c r="D931" s="26"/>
    </row>
    <row r="932" spans="1:4" ht="39.75" customHeight="1">
      <c r="A932" s="27"/>
      <c r="B932" s="39" t="s">
        <v>828</v>
      </c>
      <c r="C932" s="29">
        <v>1</v>
      </c>
      <c r="D932" s="168" t="s">
        <v>2238</v>
      </c>
    </row>
    <row r="933" spans="1:4" ht="39.75" customHeight="1">
      <c r="A933" s="24"/>
      <c r="B933" s="25" t="s">
        <v>829</v>
      </c>
      <c r="C933" s="26">
        <v>2</v>
      </c>
      <c r="D933" s="26"/>
    </row>
    <row r="934" spans="1:4" ht="39.75" customHeight="1">
      <c r="A934" s="27"/>
      <c r="B934" s="39" t="s">
        <v>830</v>
      </c>
      <c r="C934" s="29">
        <v>1</v>
      </c>
      <c r="D934" s="168" t="s">
        <v>2241</v>
      </c>
    </row>
    <row r="935" spans="1:4" ht="39.75" customHeight="1">
      <c r="A935" s="27"/>
      <c r="B935" s="39" t="s">
        <v>831</v>
      </c>
      <c r="C935" s="29">
        <v>1</v>
      </c>
      <c r="D935" s="168" t="s">
        <v>2242</v>
      </c>
    </row>
    <row r="936" spans="1:4" ht="39.75" customHeight="1">
      <c r="A936" s="24"/>
      <c r="B936" s="48" t="s">
        <v>832</v>
      </c>
      <c r="C936" s="26">
        <v>1</v>
      </c>
      <c r="D936" s="26"/>
    </row>
    <row r="937" spans="1:4" ht="39.75" customHeight="1">
      <c r="A937" s="27"/>
      <c r="B937" s="39" t="s">
        <v>833</v>
      </c>
      <c r="C937" s="29">
        <v>1</v>
      </c>
      <c r="D937" s="168" t="s">
        <v>2244</v>
      </c>
    </row>
    <row r="938" spans="1:4" ht="39.75" customHeight="1">
      <c r="A938" s="24"/>
      <c r="B938" s="25" t="s">
        <v>834</v>
      </c>
      <c r="C938" s="26">
        <v>1</v>
      </c>
      <c r="D938" s="26"/>
    </row>
    <row r="939" spans="1:4" ht="39.75" customHeight="1">
      <c r="A939" s="27"/>
      <c r="B939" s="39" t="s">
        <v>835</v>
      </c>
      <c r="C939" s="29">
        <v>1</v>
      </c>
      <c r="D939" s="168" t="s">
        <v>2243</v>
      </c>
    </row>
    <row r="940" spans="1:4" ht="39.75" customHeight="1">
      <c r="A940" s="18" t="s">
        <v>836</v>
      </c>
      <c r="B940" s="30"/>
      <c r="C940" s="20">
        <f>C941+C944</f>
        <v>4</v>
      </c>
      <c r="D940" s="20"/>
    </row>
    <row r="941" spans="1:4" ht="39.75" customHeight="1">
      <c r="A941" s="21" t="s">
        <v>24</v>
      </c>
      <c r="B941" s="22"/>
      <c r="C941" s="23">
        <f>+C942</f>
        <v>1</v>
      </c>
      <c r="D941" s="23"/>
    </row>
    <row r="942" spans="1:4" ht="39.75" customHeight="1">
      <c r="A942" s="24"/>
      <c r="B942" s="25" t="s">
        <v>837</v>
      </c>
      <c r="C942" s="26">
        <v>1</v>
      </c>
      <c r="D942" s="26"/>
    </row>
    <row r="943" spans="1:4" ht="39.75" customHeight="1">
      <c r="A943" s="27"/>
      <c r="B943" s="39" t="s">
        <v>838</v>
      </c>
      <c r="C943" s="29">
        <v>1</v>
      </c>
      <c r="D943" s="168" t="s">
        <v>2245</v>
      </c>
    </row>
    <row r="944" spans="1:4" ht="39.75" customHeight="1">
      <c r="A944" s="21" t="s">
        <v>36</v>
      </c>
      <c r="B944" s="22"/>
      <c r="C944" s="23">
        <v>3</v>
      </c>
      <c r="D944" s="23"/>
    </row>
    <row r="945" spans="1:4" ht="39.75" customHeight="1">
      <c r="A945" s="24"/>
      <c r="B945" s="48" t="s">
        <v>839</v>
      </c>
      <c r="C945" s="26">
        <v>1</v>
      </c>
      <c r="D945" s="26"/>
    </row>
    <row r="946" spans="1:4" ht="39.75" customHeight="1">
      <c r="A946" s="27"/>
      <c r="B946" s="39" t="s">
        <v>840</v>
      </c>
      <c r="C946" s="29">
        <v>1</v>
      </c>
      <c r="D946" s="168" t="s">
        <v>2246</v>
      </c>
    </row>
    <row r="947" spans="1:4" ht="39.75" customHeight="1">
      <c r="A947" s="24"/>
      <c r="B947" s="25" t="s">
        <v>841</v>
      </c>
      <c r="C947" s="26">
        <v>1</v>
      </c>
      <c r="D947" s="172"/>
    </row>
    <row r="948" spans="1:4" ht="39.75" customHeight="1">
      <c r="A948" s="27"/>
      <c r="B948" s="39" t="s">
        <v>842</v>
      </c>
      <c r="C948" s="29">
        <v>1</v>
      </c>
      <c r="D948" s="168" t="s">
        <v>2247</v>
      </c>
    </row>
    <row r="949" spans="1:4" ht="39.75" customHeight="1">
      <c r="A949" s="24"/>
      <c r="B949" s="48" t="s">
        <v>843</v>
      </c>
      <c r="C949" s="26">
        <v>1</v>
      </c>
      <c r="D949" s="172"/>
    </row>
    <row r="950" spans="1:4" ht="39.75" customHeight="1">
      <c r="A950" s="27"/>
      <c r="B950" s="39" t="s">
        <v>844</v>
      </c>
      <c r="C950" s="29">
        <v>1</v>
      </c>
      <c r="D950" s="168" t="s">
        <v>2248</v>
      </c>
    </row>
    <row r="951" spans="1:4" ht="39.75" customHeight="1">
      <c r="A951" s="18" t="s">
        <v>845</v>
      </c>
      <c r="B951" s="30"/>
      <c r="C951" s="20">
        <v>2</v>
      </c>
      <c r="D951" s="20"/>
    </row>
    <row r="952" spans="1:4" ht="39.75" customHeight="1">
      <c r="A952" s="21" t="s">
        <v>24</v>
      </c>
      <c r="B952" s="22"/>
      <c r="C952" s="23">
        <v>2</v>
      </c>
      <c r="D952" s="23"/>
    </row>
    <row r="953" spans="1:4" ht="39.75" customHeight="1">
      <c r="A953" s="24"/>
      <c r="B953" s="48" t="s">
        <v>473</v>
      </c>
      <c r="C953" s="26">
        <v>1</v>
      </c>
      <c r="D953" s="26"/>
    </row>
    <row r="954" spans="1:4" ht="39.75" customHeight="1">
      <c r="A954" s="27"/>
      <c r="B954" s="39" t="s">
        <v>846</v>
      </c>
      <c r="C954" s="29">
        <v>1</v>
      </c>
      <c r="D954" s="168" t="s">
        <v>2249</v>
      </c>
    </row>
    <row r="955" spans="1:4" ht="39.75" customHeight="1">
      <c r="A955" s="24"/>
      <c r="B955" s="48" t="s">
        <v>847</v>
      </c>
      <c r="C955" s="26">
        <v>1</v>
      </c>
      <c r="D955" s="172"/>
    </row>
    <row r="956" spans="1:4" ht="39.75" customHeight="1">
      <c r="A956" s="27"/>
      <c r="B956" s="39" t="s">
        <v>848</v>
      </c>
      <c r="C956" s="29">
        <v>1</v>
      </c>
      <c r="D956" s="168" t="s">
        <v>2250</v>
      </c>
    </row>
    <row r="957" spans="1:4" ht="39.75" customHeight="1">
      <c r="A957" s="15" t="s">
        <v>849</v>
      </c>
      <c r="B957" s="31"/>
      <c r="C957" s="17">
        <f t="shared" ref="C957" si="288">C958+C973+C986+C996</f>
        <v>23</v>
      </c>
      <c r="D957" s="17"/>
    </row>
    <row r="958" spans="1:4" ht="39.75" customHeight="1">
      <c r="A958" s="18" t="s">
        <v>850</v>
      </c>
      <c r="B958" s="30"/>
      <c r="C958" s="20">
        <f t="shared" ref="C958" si="289">C959+C963</f>
        <v>8</v>
      </c>
      <c r="D958" s="20"/>
    </row>
    <row r="959" spans="1:4" ht="39.75" customHeight="1">
      <c r="A959" s="21" t="s">
        <v>24</v>
      </c>
      <c r="B959" s="22"/>
      <c r="C959" s="23">
        <f t="shared" ref="C959" si="290">C960</f>
        <v>2</v>
      </c>
      <c r="D959" s="23"/>
    </row>
    <row r="960" spans="1:4" ht="39.75" customHeight="1">
      <c r="A960" s="24"/>
      <c r="B960" s="25" t="s">
        <v>851</v>
      </c>
      <c r="C960" s="26">
        <f t="shared" ref="C960" si="291">SUM(C961:C962)</f>
        <v>2</v>
      </c>
      <c r="D960" s="26"/>
    </row>
    <row r="961" spans="1:4" ht="39.75" customHeight="1">
      <c r="A961" s="27"/>
      <c r="B961" s="39" t="s">
        <v>852</v>
      </c>
      <c r="C961" s="29">
        <v>1</v>
      </c>
      <c r="D961" s="168" t="s">
        <v>2251</v>
      </c>
    </row>
    <row r="962" spans="1:4" ht="39.75" customHeight="1">
      <c r="A962" s="27"/>
      <c r="B962" s="39" t="s">
        <v>853</v>
      </c>
      <c r="C962" s="29">
        <v>1</v>
      </c>
      <c r="D962" s="168" t="s">
        <v>2251</v>
      </c>
    </row>
    <row r="963" spans="1:4" ht="39.75" customHeight="1">
      <c r="A963" s="21" t="s">
        <v>36</v>
      </c>
      <c r="B963" s="22"/>
      <c r="C963" s="23">
        <f t="shared" ref="C963" si="292">C964+C967+C971</f>
        <v>6</v>
      </c>
      <c r="D963" s="23"/>
    </row>
    <row r="964" spans="1:4" ht="39.75" customHeight="1">
      <c r="A964" s="24"/>
      <c r="B964" s="25" t="s">
        <v>854</v>
      </c>
      <c r="C964" s="26">
        <f t="shared" ref="C964" si="293">SUM(C965:C966)</f>
        <v>2</v>
      </c>
      <c r="D964" s="26"/>
    </row>
    <row r="965" spans="1:4" ht="39.75" customHeight="1">
      <c r="A965" s="27"/>
      <c r="B965" s="39" t="s">
        <v>855</v>
      </c>
      <c r="C965" s="29">
        <v>1</v>
      </c>
      <c r="D965" s="168" t="s">
        <v>2252</v>
      </c>
    </row>
    <row r="966" spans="1:4" ht="39.75" customHeight="1">
      <c r="A966" s="27"/>
      <c r="B966" s="39" t="s">
        <v>856</v>
      </c>
      <c r="C966" s="29">
        <v>1</v>
      </c>
      <c r="D966" s="168" t="s">
        <v>2253</v>
      </c>
    </row>
    <row r="967" spans="1:4" ht="39.75" customHeight="1">
      <c r="A967" s="24"/>
      <c r="B967" s="25" t="s">
        <v>857</v>
      </c>
      <c r="C967" s="26">
        <f t="shared" ref="C967" si="294">SUM(C968:C970)</f>
        <v>3</v>
      </c>
      <c r="D967" s="172"/>
    </row>
    <row r="968" spans="1:4" ht="39.75" customHeight="1">
      <c r="A968" s="27"/>
      <c r="B968" s="39" t="s">
        <v>858</v>
      </c>
      <c r="C968" s="29">
        <v>1</v>
      </c>
      <c r="D968" s="169" t="s">
        <v>2254</v>
      </c>
    </row>
    <row r="969" spans="1:4" ht="39.75" customHeight="1">
      <c r="A969" s="27" t="s">
        <v>859</v>
      </c>
      <c r="B969" s="39" t="s">
        <v>860</v>
      </c>
      <c r="C969" s="29">
        <v>1</v>
      </c>
      <c r="D969" s="169" t="s">
        <v>2255</v>
      </c>
    </row>
    <row r="970" spans="1:4" ht="39.75" customHeight="1">
      <c r="A970" s="27"/>
      <c r="B970" s="39" t="s">
        <v>861</v>
      </c>
      <c r="C970" s="29">
        <v>1</v>
      </c>
      <c r="D970" s="169" t="s">
        <v>2256</v>
      </c>
    </row>
    <row r="971" spans="1:4" ht="39.75" customHeight="1">
      <c r="A971" s="24"/>
      <c r="B971" s="25" t="s">
        <v>862</v>
      </c>
      <c r="C971" s="26">
        <f t="shared" ref="C971" si="295">C972</f>
        <v>1</v>
      </c>
      <c r="D971" s="172"/>
    </row>
    <row r="972" spans="1:4" ht="39.75" customHeight="1">
      <c r="A972" s="27"/>
      <c r="B972" s="39" t="s">
        <v>863</v>
      </c>
      <c r="C972" s="29">
        <v>1</v>
      </c>
      <c r="D972" s="168" t="s">
        <v>2257</v>
      </c>
    </row>
    <row r="973" spans="1:4" ht="39.75" customHeight="1">
      <c r="A973" s="18" t="s">
        <v>864</v>
      </c>
      <c r="B973" s="30"/>
      <c r="C973" s="20">
        <f t="shared" ref="C973" si="296">C974+C981</f>
        <v>7</v>
      </c>
      <c r="D973" s="20"/>
    </row>
    <row r="974" spans="1:4" ht="39.75" customHeight="1">
      <c r="A974" s="21" t="s">
        <v>24</v>
      </c>
      <c r="B974" s="22"/>
      <c r="C974" s="23">
        <f t="shared" ref="C974" si="297">C975+C978</f>
        <v>4</v>
      </c>
      <c r="D974" s="23"/>
    </row>
    <row r="975" spans="1:4" ht="39.75" customHeight="1">
      <c r="A975" s="24"/>
      <c r="B975" s="25" t="s">
        <v>865</v>
      </c>
      <c r="C975" s="26">
        <f t="shared" ref="C975" si="298">SUM(C976:C977)</f>
        <v>2</v>
      </c>
      <c r="D975" s="26"/>
    </row>
    <row r="976" spans="1:4" ht="39.75" customHeight="1">
      <c r="A976" s="27"/>
      <c r="B976" s="39" t="s">
        <v>866</v>
      </c>
      <c r="C976" s="29">
        <v>1</v>
      </c>
      <c r="D976" s="168" t="s">
        <v>2258</v>
      </c>
    </row>
    <row r="977" spans="1:4" ht="39.75" customHeight="1">
      <c r="A977" s="27"/>
      <c r="B977" s="39" t="s">
        <v>867</v>
      </c>
      <c r="C977" s="29">
        <v>1</v>
      </c>
      <c r="D977" s="168" t="s">
        <v>2259</v>
      </c>
    </row>
    <row r="978" spans="1:4" ht="39.75" customHeight="1">
      <c r="A978" s="24"/>
      <c r="B978" s="25" t="s">
        <v>868</v>
      </c>
      <c r="C978" s="26">
        <f t="shared" ref="C978" si="299">SUM(C979:C980)</f>
        <v>2</v>
      </c>
      <c r="D978" s="172"/>
    </row>
    <row r="979" spans="1:4" ht="39.75" customHeight="1">
      <c r="A979" s="27"/>
      <c r="B979" s="39" t="s">
        <v>869</v>
      </c>
      <c r="C979" s="29">
        <v>1</v>
      </c>
      <c r="D979" s="168" t="s">
        <v>2260</v>
      </c>
    </row>
    <row r="980" spans="1:4" ht="39.75" customHeight="1">
      <c r="A980" s="27"/>
      <c r="B980" s="39" t="s">
        <v>870</v>
      </c>
      <c r="C980" s="29">
        <v>1</v>
      </c>
      <c r="D980" s="168" t="s">
        <v>2261</v>
      </c>
    </row>
    <row r="981" spans="1:4" ht="39.75" customHeight="1">
      <c r="A981" s="21" t="s">
        <v>36</v>
      </c>
      <c r="B981" s="22"/>
      <c r="C981" s="23">
        <f t="shared" ref="C981" si="300">C982</f>
        <v>3</v>
      </c>
      <c r="D981" s="23"/>
    </row>
    <row r="982" spans="1:4" ht="39.75" customHeight="1">
      <c r="A982" s="24"/>
      <c r="B982" s="25" t="s">
        <v>871</v>
      </c>
      <c r="C982" s="26">
        <f t="shared" ref="C982" si="301">SUM(C983:C985)</f>
        <v>3</v>
      </c>
      <c r="D982" s="26"/>
    </row>
    <row r="983" spans="1:4" ht="39.75" customHeight="1">
      <c r="A983" s="27"/>
      <c r="B983" s="39" t="s">
        <v>872</v>
      </c>
      <c r="C983" s="29">
        <v>1</v>
      </c>
      <c r="D983" s="168" t="s">
        <v>2262</v>
      </c>
    </row>
    <row r="984" spans="1:4" ht="39.75" customHeight="1">
      <c r="A984" s="27"/>
      <c r="B984" s="39" t="s">
        <v>873</v>
      </c>
      <c r="C984" s="29">
        <v>1</v>
      </c>
      <c r="D984" s="168" t="s">
        <v>2263</v>
      </c>
    </row>
    <row r="985" spans="1:4" ht="39.75" customHeight="1">
      <c r="A985" s="27"/>
      <c r="B985" s="39" t="s">
        <v>874</v>
      </c>
      <c r="C985" s="29">
        <v>1</v>
      </c>
      <c r="D985" s="168" t="s">
        <v>2264</v>
      </c>
    </row>
    <row r="986" spans="1:4" ht="39.75" customHeight="1">
      <c r="A986" s="18" t="s">
        <v>875</v>
      </c>
      <c r="B986" s="30"/>
      <c r="C986" s="20">
        <f t="shared" ref="C986" si="302">C987+C990</f>
        <v>4</v>
      </c>
      <c r="D986" s="20"/>
    </row>
    <row r="987" spans="1:4" ht="39.75" customHeight="1">
      <c r="A987" s="21" t="s">
        <v>24</v>
      </c>
      <c r="B987" s="22"/>
      <c r="C987" s="23">
        <f t="shared" ref="C987" si="303">C988</f>
        <v>1</v>
      </c>
      <c r="D987" s="23"/>
    </row>
    <row r="988" spans="1:4" ht="39.75" customHeight="1">
      <c r="A988" s="24"/>
      <c r="B988" s="25" t="s">
        <v>876</v>
      </c>
      <c r="C988" s="26">
        <f t="shared" ref="C988" si="304">C989</f>
        <v>1</v>
      </c>
      <c r="D988" s="26"/>
    </row>
    <row r="989" spans="1:4" ht="39.75" customHeight="1">
      <c r="A989" s="27"/>
      <c r="B989" s="39" t="s">
        <v>877</v>
      </c>
      <c r="C989" s="29">
        <v>1</v>
      </c>
      <c r="D989" s="168" t="s">
        <v>2265</v>
      </c>
    </row>
    <row r="990" spans="1:4" ht="39.75" customHeight="1">
      <c r="A990" s="21" t="s">
        <v>36</v>
      </c>
      <c r="B990" s="22"/>
      <c r="C990" s="23">
        <f t="shared" ref="C990" si="305">C991+C994</f>
        <v>3</v>
      </c>
      <c r="D990" s="23"/>
    </row>
    <row r="991" spans="1:4" ht="39.75" customHeight="1">
      <c r="A991" s="24"/>
      <c r="B991" s="25" t="s">
        <v>675</v>
      </c>
      <c r="C991" s="26">
        <f t="shared" ref="C991" si="306">SUM(C992:C993)</f>
        <v>2</v>
      </c>
      <c r="D991" s="26"/>
    </row>
    <row r="992" spans="1:4" ht="39.75" customHeight="1">
      <c r="A992" s="27"/>
      <c r="B992" s="39" t="s">
        <v>878</v>
      </c>
      <c r="C992" s="29">
        <v>1</v>
      </c>
      <c r="D992" s="168" t="s">
        <v>2266</v>
      </c>
    </row>
    <row r="993" spans="1:4" ht="39.75" customHeight="1">
      <c r="A993" s="27"/>
      <c r="B993" s="39" t="s">
        <v>879</v>
      </c>
      <c r="C993" s="29">
        <v>1</v>
      </c>
      <c r="D993" s="168" t="s">
        <v>2267</v>
      </c>
    </row>
    <row r="994" spans="1:4" ht="39.75" customHeight="1">
      <c r="A994" s="24"/>
      <c r="B994" s="25" t="s">
        <v>880</v>
      </c>
      <c r="C994" s="26">
        <f t="shared" ref="C994" si="307">C995</f>
        <v>1</v>
      </c>
      <c r="D994" s="172"/>
    </row>
    <row r="995" spans="1:4" ht="39.75" customHeight="1">
      <c r="A995" s="27"/>
      <c r="B995" s="39" t="s">
        <v>881</v>
      </c>
      <c r="C995" s="29">
        <v>1</v>
      </c>
      <c r="D995" s="168" t="s">
        <v>2268</v>
      </c>
    </row>
    <row r="996" spans="1:4" ht="39.75" customHeight="1">
      <c r="A996" s="18" t="s">
        <v>882</v>
      </c>
      <c r="B996" s="30"/>
      <c r="C996" s="20">
        <f t="shared" ref="C996" si="308">C997</f>
        <v>4</v>
      </c>
      <c r="D996" s="20"/>
    </row>
    <row r="997" spans="1:4" ht="39.75" customHeight="1">
      <c r="A997" s="21" t="s">
        <v>7</v>
      </c>
      <c r="B997" s="22"/>
      <c r="C997" s="23">
        <f t="shared" ref="C997" si="309">C998+C1001+C1003</f>
        <v>4</v>
      </c>
      <c r="D997" s="23"/>
    </row>
    <row r="998" spans="1:4" ht="39.75" customHeight="1">
      <c r="A998" s="24"/>
      <c r="B998" s="25" t="s">
        <v>473</v>
      </c>
      <c r="C998" s="26">
        <f t="shared" ref="C998" si="310">SUM(C999:C1000)</f>
        <v>2</v>
      </c>
      <c r="D998" s="26"/>
    </row>
    <row r="999" spans="1:4" ht="39.75" customHeight="1">
      <c r="A999" s="27"/>
      <c r="B999" s="39" t="s">
        <v>883</v>
      </c>
      <c r="C999" s="29">
        <v>1</v>
      </c>
      <c r="D999" s="168" t="s">
        <v>2269</v>
      </c>
    </row>
    <row r="1000" spans="1:4" ht="39.75" customHeight="1">
      <c r="A1000" s="27"/>
      <c r="B1000" s="39" t="s">
        <v>884</v>
      </c>
      <c r="C1000" s="29">
        <v>1</v>
      </c>
      <c r="D1000" s="169" t="s">
        <v>2270</v>
      </c>
    </row>
    <row r="1001" spans="1:4" ht="39.75" customHeight="1">
      <c r="A1001" s="24"/>
      <c r="B1001" s="25" t="s">
        <v>885</v>
      </c>
      <c r="C1001" s="26">
        <f t="shared" ref="C1001" si="311">C1002</f>
        <v>1</v>
      </c>
      <c r="D1001" s="172"/>
    </row>
    <row r="1002" spans="1:4" ht="39.75" customHeight="1">
      <c r="A1002" s="27"/>
      <c r="B1002" s="39" t="s">
        <v>886</v>
      </c>
      <c r="C1002" s="29">
        <v>1</v>
      </c>
      <c r="D1002" s="168" t="s">
        <v>2271</v>
      </c>
    </row>
    <row r="1003" spans="1:4" ht="39.75" customHeight="1">
      <c r="A1003" s="24"/>
      <c r="B1003" s="25" t="s">
        <v>887</v>
      </c>
      <c r="C1003" s="26">
        <f t="shared" ref="C1003" si="312">C1004</f>
        <v>1</v>
      </c>
      <c r="D1003" s="172"/>
    </row>
    <row r="1004" spans="1:4" ht="39.75" customHeight="1">
      <c r="A1004" s="27"/>
      <c r="B1004" s="39" t="s">
        <v>888</v>
      </c>
      <c r="C1004" s="29">
        <v>1</v>
      </c>
      <c r="D1004" s="168" t="s">
        <v>2272</v>
      </c>
    </row>
    <row r="1005" spans="1:4" ht="39.75" customHeight="1">
      <c r="A1005" s="15" t="s">
        <v>889</v>
      </c>
      <c r="B1005" s="31"/>
      <c r="C1005" s="17">
        <f t="shared" ref="C1005" si="313">C1006+C1013+C1030+C1046</f>
        <v>29</v>
      </c>
      <c r="D1005" s="17"/>
    </row>
    <row r="1006" spans="1:4" ht="39.75" customHeight="1">
      <c r="A1006" s="18" t="s">
        <v>890</v>
      </c>
      <c r="B1006" s="30"/>
      <c r="C1006" s="20">
        <f t="shared" ref="C1006" si="314">C1007</f>
        <v>3</v>
      </c>
      <c r="D1006" s="20"/>
    </row>
    <row r="1007" spans="1:4" ht="39.75" customHeight="1">
      <c r="A1007" s="21" t="s">
        <v>7</v>
      </c>
      <c r="B1007" s="22"/>
      <c r="C1007" s="23">
        <f t="shared" ref="C1007" si="315">C1008+C1010</f>
        <v>3</v>
      </c>
      <c r="D1007" s="23"/>
    </row>
    <row r="1008" spans="1:4" ht="39.75" customHeight="1">
      <c r="A1008" s="24"/>
      <c r="B1008" s="25" t="s">
        <v>891</v>
      </c>
      <c r="C1008" s="26">
        <f t="shared" ref="C1008" si="316">C1009</f>
        <v>1</v>
      </c>
      <c r="D1008" s="26"/>
    </row>
    <row r="1009" spans="1:4" ht="39.75" customHeight="1">
      <c r="A1009" s="34" t="s">
        <v>181</v>
      </c>
      <c r="B1009" s="39" t="s">
        <v>892</v>
      </c>
      <c r="C1009" s="29">
        <v>1</v>
      </c>
      <c r="D1009" s="168" t="s">
        <v>2273</v>
      </c>
    </row>
    <row r="1010" spans="1:4" ht="39.75" customHeight="1">
      <c r="A1010" s="24"/>
      <c r="B1010" s="25" t="s">
        <v>893</v>
      </c>
      <c r="C1010" s="26">
        <f t="shared" ref="C1010" si="317">SUM(C1011:C1012)</f>
        <v>2</v>
      </c>
      <c r="D1010" s="172"/>
    </row>
    <row r="1011" spans="1:4" ht="39.75" customHeight="1">
      <c r="A1011" s="27"/>
      <c r="B1011" s="28" t="s">
        <v>894</v>
      </c>
      <c r="C1011" s="29">
        <v>1</v>
      </c>
      <c r="D1011" s="168" t="s">
        <v>2274</v>
      </c>
    </row>
    <row r="1012" spans="1:4" ht="39.75" customHeight="1">
      <c r="A1012" s="34" t="s">
        <v>181</v>
      </c>
      <c r="B1012" s="28" t="s">
        <v>895</v>
      </c>
      <c r="C1012" s="29">
        <v>1</v>
      </c>
      <c r="D1012" s="169" t="s">
        <v>2275</v>
      </c>
    </row>
    <row r="1013" spans="1:4" ht="39.75" customHeight="1">
      <c r="A1013" s="18" t="s">
        <v>896</v>
      </c>
      <c r="B1013" s="30"/>
      <c r="C1013" s="20">
        <f t="shared" ref="C1013" si="318">C1014</f>
        <v>10</v>
      </c>
      <c r="D1013" s="20"/>
    </row>
    <row r="1014" spans="1:4" ht="39.75" customHeight="1">
      <c r="A1014" s="21" t="s">
        <v>36</v>
      </c>
      <c r="B1014" s="22"/>
      <c r="C1014" s="23">
        <f>C1015+C1017+C1020+C1023+C1027</f>
        <v>10</v>
      </c>
      <c r="D1014" s="23"/>
    </row>
    <row r="1015" spans="1:4" ht="39.75" customHeight="1">
      <c r="A1015" s="24"/>
      <c r="B1015" s="25" t="s">
        <v>897</v>
      </c>
      <c r="C1015" s="26">
        <f t="shared" ref="C1015" si="319">C1016</f>
        <v>1</v>
      </c>
      <c r="D1015" s="26"/>
    </row>
    <row r="1016" spans="1:4" ht="39.75" customHeight="1">
      <c r="A1016" s="27"/>
      <c r="B1016" s="28" t="s">
        <v>898</v>
      </c>
      <c r="C1016" s="29">
        <v>1</v>
      </c>
      <c r="D1016" s="168" t="s">
        <v>2276</v>
      </c>
    </row>
    <row r="1017" spans="1:4" ht="39.75" customHeight="1">
      <c r="A1017" s="24"/>
      <c r="B1017" s="25" t="s">
        <v>899</v>
      </c>
      <c r="C1017" s="26">
        <f t="shared" ref="C1017" si="320">SUM(C1018:C1019)</f>
        <v>2</v>
      </c>
      <c r="D1017" s="172"/>
    </row>
    <row r="1018" spans="1:4" ht="39.75" customHeight="1">
      <c r="A1018" s="27"/>
      <c r="B1018" s="39" t="s">
        <v>900</v>
      </c>
      <c r="C1018" s="29">
        <v>1</v>
      </c>
      <c r="D1018" s="168" t="s">
        <v>2277</v>
      </c>
    </row>
    <row r="1019" spans="1:4" ht="39.75" customHeight="1">
      <c r="A1019" s="27"/>
      <c r="B1019" s="39" t="s">
        <v>901</v>
      </c>
      <c r="C1019" s="29">
        <v>1</v>
      </c>
      <c r="D1019" s="168" t="s">
        <v>2278</v>
      </c>
    </row>
    <row r="1020" spans="1:4" ht="39.75" customHeight="1">
      <c r="A1020" s="24"/>
      <c r="B1020" s="25" t="s">
        <v>902</v>
      </c>
      <c r="C1020" s="26">
        <f t="shared" ref="C1020" si="321">SUM(C1021:C1022)</f>
        <v>2</v>
      </c>
      <c r="D1020" s="172"/>
    </row>
    <row r="1021" spans="1:4" ht="39.75" customHeight="1">
      <c r="A1021" s="27"/>
      <c r="B1021" s="28" t="s">
        <v>903</v>
      </c>
      <c r="C1021" s="29">
        <v>1</v>
      </c>
      <c r="D1021" s="168" t="s">
        <v>2279</v>
      </c>
    </row>
    <row r="1022" spans="1:4" ht="39.75" customHeight="1">
      <c r="A1022" s="27"/>
      <c r="B1022" s="28" t="s">
        <v>904</v>
      </c>
      <c r="C1022" s="29">
        <v>1</v>
      </c>
      <c r="D1022" s="168" t="s">
        <v>2280</v>
      </c>
    </row>
    <row r="1023" spans="1:4" ht="39.75" customHeight="1">
      <c r="A1023" s="24"/>
      <c r="B1023" s="25" t="s">
        <v>905</v>
      </c>
      <c r="C1023" s="26">
        <f t="shared" ref="C1023" si="322">SUM(C1024:C1026)</f>
        <v>3</v>
      </c>
      <c r="D1023" s="172"/>
    </row>
    <row r="1024" spans="1:4" ht="39.75" customHeight="1">
      <c r="A1024" s="27"/>
      <c r="B1024" s="28" t="s">
        <v>906</v>
      </c>
      <c r="C1024" s="29">
        <v>1</v>
      </c>
      <c r="D1024" s="168" t="s">
        <v>2281</v>
      </c>
    </row>
    <row r="1025" spans="1:4" ht="39.75" customHeight="1">
      <c r="A1025" s="27"/>
      <c r="B1025" s="28" t="s">
        <v>907</v>
      </c>
      <c r="C1025" s="29">
        <v>1</v>
      </c>
      <c r="D1025" s="168" t="s">
        <v>2282</v>
      </c>
    </row>
    <row r="1026" spans="1:4" ht="39.75" customHeight="1">
      <c r="A1026" s="27"/>
      <c r="B1026" s="28" t="s">
        <v>908</v>
      </c>
      <c r="C1026" s="29">
        <v>1</v>
      </c>
      <c r="D1026" s="168" t="s">
        <v>2283</v>
      </c>
    </row>
    <row r="1027" spans="1:4" ht="39.75" customHeight="1">
      <c r="A1027" s="24"/>
      <c r="B1027" s="25" t="s">
        <v>588</v>
      </c>
      <c r="C1027" s="26">
        <f t="shared" ref="C1027" si="323">SUM(C1028:C1029)</f>
        <v>2</v>
      </c>
      <c r="D1027" s="172"/>
    </row>
    <row r="1028" spans="1:4" ht="39.75" customHeight="1">
      <c r="A1028" s="27"/>
      <c r="B1028" s="28" t="s">
        <v>909</v>
      </c>
      <c r="C1028" s="29">
        <v>1</v>
      </c>
      <c r="D1028" s="168" t="s">
        <v>2284</v>
      </c>
    </row>
    <row r="1029" spans="1:4" ht="39.75" customHeight="1">
      <c r="A1029" s="27"/>
      <c r="B1029" s="28" t="s">
        <v>910</v>
      </c>
      <c r="C1029" s="29">
        <v>1</v>
      </c>
      <c r="D1029" s="168" t="s">
        <v>2285</v>
      </c>
    </row>
    <row r="1030" spans="1:4" ht="39.75" customHeight="1">
      <c r="A1030" s="18" t="s">
        <v>911</v>
      </c>
      <c r="B1030" s="30"/>
      <c r="C1030" s="20">
        <f t="shared" ref="C1030" si="324">C1031+C1042</f>
        <v>8</v>
      </c>
      <c r="D1030" s="20"/>
    </row>
    <row r="1031" spans="1:4" ht="39.75" customHeight="1">
      <c r="A1031" s="21" t="s">
        <v>24</v>
      </c>
      <c r="B1031" s="22"/>
      <c r="C1031" s="23">
        <f t="shared" ref="C1031" si="325">C1032+C1035+C1037+C1039</f>
        <v>6</v>
      </c>
      <c r="D1031" s="23"/>
    </row>
    <row r="1032" spans="1:4" ht="39.75" customHeight="1">
      <c r="A1032" s="24"/>
      <c r="B1032" s="25" t="s">
        <v>912</v>
      </c>
      <c r="C1032" s="26">
        <f t="shared" ref="C1032" si="326">SUM(C1033:C1034)</f>
        <v>2</v>
      </c>
      <c r="D1032" s="26"/>
    </row>
    <row r="1033" spans="1:4" ht="39.75" customHeight="1">
      <c r="A1033" s="27"/>
      <c r="B1033" s="28" t="s">
        <v>913</v>
      </c>
      <c r="C1033" s="29">
        <v>1</v>
      </c>
      <c r="D1033" s="169" t="s">
        <v>2286</v>
      </c>
    </row>
    <row r="1034" spans="1:4" ht="39.75" customHeight="1">
      <c r="A1034" s="27"/>
      <c r="B1034" s="28" t="s">
        <v>914</v>
      </c>
      <c r="C1034" s="29">
        <v>1</v>
      </c>
      <c r="D1034" s="169" t="s">
        <v>2287</v>
      </c>
    </row>
    <row r="1035" spans="1:4" ht="39.75" customHeight="1">
      <c r="A1035" s="24"/>
      <c r="B1035" s="25" t="s">
        <v>915</v>
      </c>
      <c r="C1035" s="26">
        <f t="shared" ref="C1035" si="327">C1036</f>
        <v>1</v>
      </c>
      <c r="D1035" s="172"/>
    </row>
    <row r="1036" spans="1:4" ht="39.75" customHeight="1">
      <c r="A1036" s="27"/>
      <c r="B1036" s="28" t="s">
        <v>916</v>
      </c>
      <c r="C1036" s="29">
        <v>1</v>
      </c>
      <c r="D1036" s="169" t="s">
        <v>2291</v>
      </c>
    </row>
    <row r="1037" spans="1:4" ht="39.75" customHeight="1">
      <c r="A1037" s="24"/>
      <c r="B1037" s="25" t="s">
        <v>917</v>
      </c>
      <c r="C1037" s="26">
        <f t="shared" ref="C1037" si="328">C1038</f>
        <v>1</v>
      </c>
      <c r="D1037" s="26"/>
    </row>
    <row r="1038" spans="1:4" ht="39.75" customHeight="1">
      <c r="A1038" s="27"/>
      <c r="B1038" s="28" t="s">
        <v>918</v>
      </c>
      <c r="C1038" s="29">
        <v>1</v>
      </c>
      <c r="D1038" s="169" t="s">
        <v>2288</v>
      </c>
    </row>
    <row r="1039" spans="1:4" ht="39.75" customHeight="1">
      <c r="A1039" s="24"/>
      <c r="B1039" s="25" t="s">
        <v>919</v>
      </c>
      <c r="C1039" s="26">
        <f t="shared" ref="C1039" si="329">SUM(C1040:C1041)</f>
        <v>2</v>
      </c>
      <c r="D1039" s="26"/>
    </row>
    <row r="1040" spans="1:4" ht="39.75" customHeight="1">
      <c r="A1040" s="27"/>
      <c r="B1040" s="28" t="s">
        <v>920</v>
      </c>
      <c r="C1040" s="29">
        <v>1</v>
      </c>
      <c r="D1040" s="169" t="s">
        <v>2289</v>
      </c>
    </row>
    <row r="1041" spans="1:4" ht="39.75" customHeight="1">
      <c r="A1041" s="27"/>
      <c r="B1041" s="28" t="s">
        <v>921</v>
      </c>
      <c r="C1041" s="29">
        <v>1</v>
      </c>
      <c r="D1041" s="169" t="s">
        <v>2290</v>
      </c>
    </row>
    <row r="1042" spans="1:4" ht="39.75" customHeight="1">
      <c r="A1042" s="21" t="s">
        <v>36</v>
      </c>
      <c r="B1042" s="53"/>
      <c r="C1042" s="23">
        <f t="shared" ref="C1042" si="330">C1043</f>
        <v>2</v>
      </c>
      <c r="D1042" s="23"/>
    </row>
    <row r="1043" spans="1:4" ht="39.75" customHeight="1">
      <c r="A1043" s="24"/>
      <c r="B1043" s="48" t="s">
        <v>922</v>
      </c>
      <c r="C1043" s="26">
        <f t="shared" ref="C1043" si="331">SUM(C1044:C1045)</f>
        <v>2</v>
      </c>
      <c r="D1043" s="26"/>
    </row>
    <row r="1044" spans="1:4" ht="39.75" customHeight="1">
      <c r="A1044" s="27"/>
      <c r="B1044" s="39" t="s">
        <v>923</v>
      </c>
      <c r="C1044" s="29">
        <v>1</v>
      </c>
      <c r="D1044" s="169" t="s">
        <v>2292</v>
      </c>
    </row>
    <row r="1045" spans="1:4" ht="39.75" customHeight="1">
      <c r="A1045" s="27"/>
      <c r="B1045" s="28" t="s">
        <v>924</v>
      </c>
      <c r="C1045" s="29">
        <v>1</v>
      </c>
      <c r="D1045" s="168" t="s">
        <v>2293</v>
      </c>
    </row>
    <row r="1046" spans="1:4" ht="39.75" customHeight="1">
      <c r="A1046" s="18" t="s">
        <v>925</v>
      </c>
      <c r="B1046" s="30"/>
      <c r="C1046" s="20">
        <f t="shared" ref="C1046" si="332">C1047+C1055</f>
        <v>8</v>
      </c>
      <c r="D1046" s="20"/>
    </row>
    <row r="1047" spans="1:4" ht="39.75" customHeight="1">
      <c r="A1047" s="21" t="s">
        <v>24</v>
      </c>
      <c r="B1047" s="22"/>
      <c r="C1047" s="23">
        <f t="shared" ref="C1047" si="333">C1048+C1050+C1053</f>
        <v>4</v>
      </c>
      <c r="D1047" s="23"/>
    </row>
    <row r="1048" spans="1:4" ht="39.75" customHeight="1">
      <c r="A1048" s="24"/>
      <c r="B1048" s="25" t="s">
        <v>926</v>
      </c>
      <c r="C1048" s="26">
        <f t="shared" ref="C1048" si="334">C1049</f>
        <v>1</v>
      </c>
      <c r="D1048" s="173"/>
    </row>
    <row r="1049" spans="1:4" ht="39.75" customHeight="1">
      <c r="A1049" s="27"/>
      <c r="B1049" s="28" t="s">
        <v>927</v>
      </c>
      <c r="C1049" s="29">
        <v>1</v>
      </c>
      <c r="D1049" s="168" t="s">
        <v>2294</v>
      </c>
    </row>
    <row r="1050" spans="1:4" ht="39.75" customHeight="1">
      <c r="A1050" s="24"/>
      <c r="B1050" s="25" t="s">
        <v>928</v>
      </c>
      <c r="C1050" s="26">
        <f t="shared" ref="C1050" si="335">C1051+C1052</f>
        <v>2</v>
      </c>
      <c r="D1050" s="172"/>
    </row>
    <row r="1051" spans="1:4" ht="39.75" customHeight="1">
      <c r="A1051" s="27"/>
      <c r="B1051" s="39" t="s">
        <v>929</v>
      </c>
      <c r="C1051" s="29">
        <v>1</v>
      </c>
      <c r="D1051" s="168" t="s">
        <v>2295</v>
      </c>
    </row>
    <row r="1052" spans="1:4" ht="39.75" customHeight="1">
      <c r="A1052" s="27"/>
      <c r="B1052" s="39" t="s">
        <v>930</v>
      </c>
      <c r="C1052" s="29">
        <v>1</v>
      </c>
      <c r="D1052" s="169" t="s">
        <v>2296</v>
      </c>
    </row>
    <row r="1053" spans="1:4" ht="39.75" customHeight="1">
      <c r="A1053" s="24"/>
      <c r="B1053" s="25" t="s">
        <v>931</v>
      </c>
      <c r="C1053" s="26">
        <f t="shared" ref="C1053" si="336">C1054</f>
        <v>1</v>
      </c>
      <c r="D1053" s="172"/>
    </row>
    <row r="1054" spans="1:4" ht="39.75" customHeight="1">
      <c r="A1054" s="27"/>
      <c r="B1054" s="28" t="s">
        <v>932</v>
      </c>
      <c r="C1054" s="29">
        <v>1</v>
      </c>
      <c r="D1054" s="168" t="s">
        <v>2297</v>
      </c>
    </row>
    <row r="1055" spans="1:4" ht="39.75" customHeight="1">
      <c r="A1055" s="21" t="s">
        <v>47</v>
      </c>
      <c r="B1055" s="22"/>
      <c r="C1055" s="23">
        <f t="shared" ref="C1055" si="337">C1056+C1058+C1061</f>
        <v>4</v>
      </c>
      <c r="D1055" s="23"/>
    </row>
    <row r="1056" spans="1:4" ht="39.75" customHeight="1">
      <c r="A1056" s="24"/>
      <c r="B1056" s="25" t="s">
        <v>933</v>
      </c>
      <c r="C1056" s="26">
        <f t="shared" ref="C1056" si="338">C1057</f>
        <v>1</v>
      </c>
      <c r="D1056" s="26"/>
    </row>
    <row r="1057" spans="1:4" ht="39.75" customHeight="1">
      <c r="A1057" s="27"/>
      <c r="B1057" s="28" t="s">
        <v>934</v>
      </c>
      <c r="C1057" s="29">
        <v>1</v>
      </c>
      <c r="D1057" s="168" t="s">
        <v>2298</v>
      </c>
    </row>
    <row r="1058" spans="1:4" ht="39.75" customHeight="1">
      <c r="A1058" s="24"/>
      <c r="B1058" s="25" t="s">
        <v>935</v>
      </c>
      <c r="C1058" s="26">
        <f t="shared" ref="C1058" si="339">SUM(C1059:C1060)</f>
        <v>2</v>
      </c>
      <c r="D1058" s="172"/>
    </row>
    <row r="1059" spans="1:4" ht="39.75" customHeight="1">
      <c r="A1059" s="27"/>
      <c r="B1059" s="28" t="s">
        <v>936</v>
      </c>
      <c r="C1059" s="29">
        <v>1</v>
      </c>
      <c r="D1059" s="168" t="s">
        <v>2299</v>
      </c>
    </row>
    <row r="1060" spans="1:4" ht="39.75" customHeight="1">
      <c r="A1060" s="34" t="s">
        <v>181</v>
      </c>
      <c r="B1060" s="39" t="s">
        <v>937</v>
      </c>
      <c r="C1060" s="29">
        <v>1</v>
      </c>
      <c r="D1060" s="169" t="s">
        <v>2300</v>
      </c>
    </row>
    <row r="1061" spans="1:4" ht="39.75" customHeight="1">
      <c r="A1061" s="24"/>
      <c r="B1061" s="25" t="s">
        <v>938</v>
      </c>
      <c r="C1061" s="26">
        <f t="shared" ref="C1061" si="340">SUM(C1062)</f>
        <v>1</v>
      </c>
      <c r="D1061" s="172"/>
    </row>
    <row r="1062" spans="1:4" ht="39.75" customHeight="1">
      <c r="A1062" s="27"/>
      <c r="B1062" s="28" t="s">
        <v>939</v>
      </c>
      <c r="C1062" s="29">
        <v>1</v>
      </c>
      <c r="D1062" s="168" t="s">
        <v>2301</v>
      </c>
    </row>
    <row r="1063" spans="1:4" ht="39.75" customHeight="1">
      <c r="A1063" s="80" t="s">
        <v>940</v>
      </c>
      <c r="B1063" s="81"/>
      <c r="C1063" s="17">
        <f>C1064+C1073+C1090</f>
        <v>24</v>
      </c>
      <c r="D1063" s="17"/>
    </row>
    <row r="1064" spans="1:4" ht="39.75" customHeight="1">
      <c r="A1064" s="18" t="s">
        <v>941</v>
      </c>
      <c r="B1064" s="30"/>
      <c r="C1064" s="20">
        <f>C1065+C1068</f>
        <v>3</v>
      </c>
      <c r="D1064" s="20"/>
    </row>
    <row r="1065" spans="1:4" ht="39.75" customHeight="1">
      <c r="A1065" s="21" t="s">
        <v>24</v>
      </c>
      <c r="B1065" s="22"/>
      <c r="C1065" s="23">
        <f>C1066</f>
        <v>1</v>
      </c>
      <c r="D1065" s="23"/>
    </row>
    <row r="1066" spans="1:4" ht="39.75" customHeight="1">
      <c r="A1066" s="24"/>
      <c r="B1066" s="25" t="s">
        <v>942</v>
      </c>
      <c r="C1066" s="26">
        <f>+C1067</f>
        <v>1</v>
      </c>
      <c r="D1066" s="26"/>
    </row>
    <row r="1067" spans="1:4" ht="39.75" customHeight="1">
      <c r="A1067" s="27"/>
      <c r="B1067" s="28" t="s">
        <v>943</v>
      </c>
      <c r="C1067" s="29">
        <v>1</v>
      </c>
      <c r="D1067" s="169" t="s">
        <v>2302</v>
      </c>
    </row>
    <row r="1068" spans="1:4" ht="39.75" customHeight="1">
      <c r="A1068" s="21" t="s">
        <v>36</v>
      </c>
      <c r="B1068" s="22"/>
      <c r="C1068" s="23">
        <v>2</v>
      </c>
      <c r="D1068" s="23"/>
    </row>
    <row r="1069" spans="1:4" ht="39.75" customHeight="1">
      <c r="A1069" s="24"/>
      <c r="B1069" s="25" t="s">
        <v>944</v>
      </c>
      <c r="C1069" s="26">
        <v>1</v>
      </c>
      <c r="D1069" s="26"/>
    </row>
    <row r="1070" spans="1:4" ht="39.75" customHeight="1">
      <c r="A1070" s="27"/>
      <c r="B1070" s="28" t="s">
        <v>945</v>
      </c>
      <c r="C1070" s="29">
        <v>1</v>
      </c>
      <c r="D1070" s="168" t="s">
        <v>2303</v>
      </c>
    </row>
    <row r="1071" spans="1:4" ht="39.75" customHeight="1">
      <c r="A1071" s="24"/>
      <c r="B1071" s="25" t="s">
        <v>946</v>
      </c>
      <c r="C1071" s="26">
        <v>1</v>
      </c>
      <c r="D1071" s="172"/>
    </row>
    <row r="1072" spans="1:4" ht="39.75" customHeight="1">
      <c r="A1072" s="27"/>
      <c r="B1072" s="28" t="s">
        <v>947</v>
      </c>
      <c r="C1072" s="29">
        <v>1</v>
      </c>
      <c r="D1072" s="168" t="s">
        <v>2304</v>
      </c>
    </row>
    <row r="1073" spans="1:4" ht="39.75" customHeight="1">
      <c r="A1073" s="18" t="s">
        <v>948</v>
      </c>
      <c r="B1073" s="30"/>
      <c r="C1073" s="20">
        <v>9</v>
      </c>
      <c r="D1073" s="20"/>
    </row>
    <row r="1074" spans="1:4" ht="39.75" customHeight="1">
      <c r="A1074" s="21" t="s">
        <v>24</v>
      </c>
      <c r="B1074" s="22"/>
      <c r="C1074" s="23">
        <v>4</v>
      </c>
      <c r="D1074" s="23"/>
    </row>
    <row r="1075" spans="1:4" ht="39.75" customHeight="1">
      <c r="A1075" s="24"/>
      <c r="B1075" s="25" t="s">
        <v>949</v>
      </c>
      <c r="C1075" s="26">
        <v>1</v>
      </c>
      <c r="D1075" s="26"/>
    </row>
    <row r="1076" spans="1:4" ht="39.75" customHeight="1">
      <c r="A1076" s="27"/>
      <c r="B1076" s="28" t="s">
        <v>950</v>
      </c>
      <c r="C1076" s="29">
        <v>1</v>
      </c>
      <c r="D1076" s="168" t="s">
        <v>2305</v>
      </c>
    </row>
    <row r="1077" spans="1:4" ht="39.75" customHeight="1">
      <c r="A1077" s="24"/>
      <c r="B1077" s="25" t="s">
        <v>915</v>
      </c>
      <c r="C1077" s="26">
        <v>2</v>
      </c>
      <c r="D1077" s="172"/>
    </row>
    <row r="1078" spans="1:4" ht="39.75" customHeight="1">
      <c r="A1078" s="27"/>
      <c r="B1078" s="28" t="s">
        <v>951</v>
      </c>
      <c r="C1078" s="29">
        <v>1</v>
      </c>
      <c r="D1078" s="168" t="s">
        <v>2306</v>
      </c>
    </row>
    <row r="1079" spans="1:4" ht="39.75" customHeight="1">
      <c r="A1079" s="34" t="s">
        <v>181</v>
      </c>
      <c r="B1079" s="28" t="s">
        <v>952</v>
      </c>
      <c r="C1079" s="29">
        <v>1</v>
      </c>
      <c r="D1079" s="169" t="s">
        <v>2307</v>
      </c>
    </row>
    <row r="1080" spans="1:4" ht="39.75" customHeight="1">
      <c r="A1080" s="24"/>
      <c r="B1080" s="25" t="s">
        <v>953</v>
      </c>
      <c r="C1080" s="26">
        <v>1</v>
      </c>
      <c r="D1080" s="172"/>
    </row>
    <row r="1081" spans="1:4" ht="39.75" customHeight="1">
      <c r="A1081" s="27"/>
      <c r="B1081" s="28" t="s">
        <v>954</v>
      </c>
      <c r="C1081" s="29">
        <v>1</v>
      </c>
      <c r="D1081" s="168" t="s">
        <v>2308</v>
      </c>
    </row>
    <row r="1082" spans="1:4" ht="39.75" customHeight="1">
      <c r="A1082" s="21" t="s">
        <v>36</v>
      </c>
      <c r="B1082" s="22"/>
      <c r="C1082" s="23">
        <v>5</v>
      </c>
      <c r="D1082" s="23"/>
    </row>
    <row r="1083" spans="1:4" ht="39.75" customHeight="1">
      <c r="A1083" s="24"/>
      <c r="B1083" s="25" t="s">
        <v>955</v>
      </c>
      <c r="C1083" s="26">
        <v>2</v>
      </c>
      <c r="D1083" s="26"/>
    </row>
    <row r="1084" spans="1:4" ht="39.75" customHeight="1">
      <c r="A1084" s="27"/>
      <c r="B1084" s="28" t="s">
        <v>956</v>
      </c>
      <c r="C1084" s="29">
        <v>1</v>
      </c>
      <c r="D1084" s="168" t="s">
        <v>2309</v>
      </c>
    </row>
    <row r="1085" spans="1:4" ht="39.75" customHeight="1">
      <c r="A1085" s="27"/>
      <c r="B1085" s="28" t="s">
        <v>957</v>
      </c>
      <c r="C1085" s="29">
        <v>1</v>
      </c>
      <c r="D1085" s="168" t="s">
        <v>2310</v>
      </c>
    </row>
    <row r="1086" spans="1:4" ht="39.75" customHeight="1">
      <c r="A1086" s="24"/>
      <c r="B1086" s="25" t="s">
        <v>958</v>
      </c>
      <c r="C1086" s="26">
        <v>1</v>
      </c>
      <c r="D1086" s="172"/>
    </row>
    <row r="1087" spans="1:4" ht="39.75" customHeight="1">
      <c r="A1087" s="27"/>
      <c r="B1087" s="28" t="s">
        <v>959</v>
      </c>
      <c r="C1087" s="29">
        <v>1</v>
      </c>
      <c r="D1087" s="168" t="s">
        <v>2311</v>
      </c>
    </row>
    <row r="1088" spans="1:4" ht="39.75" customHeight="1">
      <c r="A1088" s="24"/>
      <c r="B1088" s="25" t="s">
        <v>960</v>
      </c>
      <c r="C1088" s="26">
        <v>2</v>
      </c>
      <c r="D1088" s="172"/>
    </row>
    <row r="1089" spans="1:4" ht="39.75" customHeight="1">
      <c r="A1089" s="27"/>
      <c r="B1089" s="28" t="s">
        <v>961</v>
      </c>
      <c r="C1089" s="29">
        <v>1</v>
      </c>
      <c r="D1089" s="168" t="s">
        <v>2312</v>
      </c>
    </row>
    <row r="1090" spans="1:4" ht="39.75" customHeight="1">
      <c r="A1090" s="18" t="s">
        <v>962</v>
      </c>
      <c r="B1090" s="30"/>
      <c r="C1090" s="20">
        <f>+C1091+C1109</f>
        <v>12</v>
      </c>
      <c r="D1090" s="20"/>
    </row>
    <row r="1091" spans="1:4" ht="39.75" customHeight="1">
      <c r="A1091" s="21" t="s">
        <v>24</v>
      </c>
      <c r="B1091" s="22"/>
      <c r="C1091" s="23">
        <f>+C1092+C1095+C1098+C1101+C1103+C1106</f>
        <v>11</v>
      </c>
      <c r="D1091" s="23"/>
    </row>
    <row r="1092" spans="1:4" ht="39.75" customHeight="1">
      <c r="A1092" s="24"/>
      <c r="B1092" s="25" t="s">
        <v>282</v>
      </c>
      <c r="C1092" s="26">
        <v>2</v>
      </c>
      <c r="D1092" s="26"/>
    </row>
    <row r="1093" spans="1:4" ht="39.75" customHeight="1">
      <c r="A1093" s="27"/>
      <c r="B1093" s="28" t="s">
        <v>963</v>
      </c>
      <c r="C1093" s="29">
        <v>1</v>
      </c>
      <c r="D1093" s="168" t="s">
        <v>2313</v>
      </c>
    </row>
    <row r="1094" spans="1:4" ht="39.75" customHeight="1">
      <c r="A1094" s="27"/>
      <c r="B1094" s="28" t="s">
        <v>964</v>
      </c>
      <c r="C1094" s="29">
        <v>1</v>
      </c>
      <c r="D1094" s="168" t="s">
        <v>2314</v>
      </c>
    </row>
    <row r="1095" spans="1:4" ht="39.75" customHeight="1">
      <c r="A1095" s="24"/>
      <c r="B1095" s="25" t="s">
        <v>965</v>
      </c>
      <c r="C1095" s="26">
        <v>2</v>
      </c>
      <c r="D1095" s="172"/>
    </row>
    <row r="1096" spans="1:4" ht="39.75" customHeight="1">
      <c r="A1096" s="27"/>
      <c r="B1096" s="28" t="s">
        <v>966</v>
      </c>
      <c r="C1096" s="29">
        <v>1</v>
      </c>
      <c r="D1096" s="168" t="s">
        <v>2315</v>
      </c>
    </row>
    <row r="1097" spans="1:4" ht="39.75" customHeight="1">
      <c r="A1097" s="27"/>
      <c r="B1097" s="28" t="s">
        <v>967</v>
      </c>
      <c r="C1097" s="29">
        <v>1</v>
      </c>
      <c r="D1097" s="168" t="s">
        <v>2316</v>
      </c>
    </row>
    <row r="1098" spans="1:4" ht="39.75" customHeight="1">
      <c r="A1098" s="24"/>
      <c r="B1098" s="25" t="s">
        <v>968</v>
      </c>
      <c r="C1098" s="26">
        <v>2</v>
      </c>
      <c r="D1098" s="26"/>
    </row>
    <row r="1099" spans="1:4" ht="39.75" customHeight="1">
      <c r="A1099" s="27"/>
      <c r="B1099" s="28" t="s">
        <v>969</v>
      </c>
      <c r="C1099" s="29">
        <v>1</v>
      </c>
      <c r="D1099" s="168" t="s">
        <v>2317</v>
      </c>
    </row>
    <row r="1100" spans="1:4" ht="39.75" customHeight="1">
      <c r="A1100" s="27"/>
      <c r="B1100" s="28" t="s">
        <v>970</v>
      </c>
      <c r="C1100" s="29">
        <v>1</v>
      </c>
      <c r="D1100" s="168" t="s">
        <v>2317</v>
      </c>
    </row>
    <row r="1101" spans="1:4" ht="39.75" customHeight="1">
      <c r="A1101" s="24"/>
      <c r="B1101" s="25" t="s">
        <v>971</v>
      </c>
      <c r="C1101" s="26">
        <v>1</v>
      </c>
      <c r="D1101" s="173"/>
    </row>
    <row r="1102" spans="1:4" ht="39.75" customHeight="1">
      <c r="A1102" s="27"/>
      <c r="B1102" s="28" t="s">
        <v>972</v>
      </c>
      <c r="C1102" s="29">
        <v>1</v>
      </c>
      <c r="D1102" s="168" t="s">
        <v>2318</v>
      </c>
    </row>
    <row r="1103" spans="1:4" ht="39.75" customHeight="1">
      <c r="A1103" s="24"/>
      <c r="B1103" s="25" t="s">
        <v>973</v>
      </c>
      <c r="C1103" s="26">
        <v>2</v>
      </c>
      <c r="D1103" s="26"/>
    </row>
    <row r="1104" spans="1:4" ht="39.75" customHeight="1">
      <c r="A1104" s="27"/>
      <c r="B1104" s="28" t="s">
        <v>974</v>
      </c>
      <c r="C1104" s="29">
        <v>1</v>
      </c>
      <c r="D1104" s="168" t="s">
        <v>2319</v>
      </c>
    </row>
    <row r="1105" spans="1:4" ht="39.75" customHeight="1">
      <c r="A1105" s="34" t="s">
        <v>181</v>
      </c>
      <c r="B1105" s="28" t="s">
        <v>975</v>
      </c>
      <c r="C1105" s="29">
        <v>1</v>
      </c>
      <c r="D1105" s="169" t="s">
        <v>2320</v>
      </c>
    </row>
    <row r="1106" spans="1:4" ht="39.75" customHeight="1">
      <c r="A1106" s="24"/>
      <c r="B1106" s="25" t="s">
        <v>976</v>
      </c>
      <c r="C1106" s="26">
        <v>2</v>
      </c>
      <c r="D1106" s="172"/>
    </row>
    <row r="1107" spans="1:4" ht="39.75" customHeight="1">
      <c r="A1107" s="27"/>
      <c r="B1107" s="28" t="s">
        <v>977</v>
      </c>
      <c r="C1107" s="29">
        <v>1</v>
      </c>
      <c r="D1107" s="168" t="s">
        <v>2321</v>
      </c>
    </row>
    <row r="1108" spans="1:4" ht="39.75" customHeight="1">
      <c r="A1108" s="34" t="s">
        <v>181</v>
      </c>
      <c r="B1108" s="28" t="s">
        <v>978</v>
      </c>
      <c r="C1108" s="29">
        <v>1</v>
      </c>
      <c r="D1108" s="169" t="s">
        <v>2322</v>
      </c>
    </row>
    <row r="1109" spans="1:4" ht="39.75" customHeight="1">
      <c r="A1109" s="21" t="s">
        <v>36</v>
      </c>
      <c r="B1109" s="22"/>
      <c r="C1109" s="23">
        <v>1</v>
      </c>
      <c r="D1109" s="23"/>
    </row>
    <row r="1110" spans="1:4" ht="39.75" customHeight="1">
      <c r="A1110" s="24"/>
      <c r="B1110" s="25" t="s">
        <v>979</v>
      </c>
      <c r="C1110" s="26">
        <v>1</v>
      </c>
      <c r="D1110" s="26"/>
    </row>
    <row r="1111" spans="1:4" ht="39.75" customHeight="1" thickBot="1">
      <c r="A1111" s="27"/>
      <c r="B1111" s="28" t="s">
        <v>980</v>
      </c>
      <c r="C1111" s="29">
        <v>1</v>
      </c>
      <c r="D1111" s="196" t="s">
        <v>2323</v>
      </c>
    </row>
    <row r="1112" spans="1:4" ht="39.75" customHeight="1">
      <c r="A1112" s="82"/>
      <c r="B1112" s="83"/>
      <c r="C1112" s="84"/>
      <c r="D1112" s="84"/>
    </row>
    <row r="1113" spans="1:4" ht="39.75" customHeight="1">
      <c r="A1113" s="82"/>
      <c r="B1113" s="83"/>
      <c r="C1113" s="84"/>
      <c r="D1113" s="84"/>
    </row>
    <row r="1114" spans="1:4" ht="39.75" customHeight="1">
      <c r="A1114" s="82"/>
      <c r="B1114" s="83"/>
      <c r="C1114" s="84"/>
      <c r="D1114" s="84"/>
    </row>
    <row r="1115" spans="1:4" ht="39.75" customHeight="1">
      <c r="A1115" s="82"/>
      <c r="B1115" s="83"/>
      <c r="C1115" s="84"/>
      <c r="D1115" s="84"/>
    </row>
    <row r="1116" spans="1:4" ht="39.75" customHeight="1">
      <c r="A1116" s="82"/>
      <c r="B1116" s="83"/>
      <c r="C1116" s="84"/>
      <c r="D1116" s="84"/>
    </row>
    <row r="1117" spans="1:4" ht="39.75" customHeight="1">
      <c r="A1117" s="82"/>
      <c r="B1117" s="83"/>
      <c r="C1117" s="84"/>
      <c r="D1117" s="84"/>
    </row>
    <row r="1118" spans="1:4" ht="39.75" customHeight="1">
      <c r="A1118" s="82"/>
      <c r="B1118" s="83"/>
      <c r="C1118" s="84"/>
      <c r="D1118" s="84"/>
    </row>
    <row r="1119" spans="1:4" ht="39.75" customHeight="1">
      <c r="A1119" s="82"/>
      <c r="B1119" s="83"/>
      <c r="C1119" s="84"/>
      <c r="D1119" s="84"/>
    </row>
    <row r="1120" spans="1:4" ht="39.75" customHeight="1">
      <c r="A1120" s="82"/>
      <c r="B1120" s="83"/>
      <c r="C1120" s="84"/>
      <c r="D1120" s="84"/>
    </row>
    <row r="1121" spans="1:4" ht="39.75" customHeight="1">
      <c r="A1121" s="82"/>
      <c r="B1121" s="83"/>
      <c r="C1121" s="84"/>
      <c r="D1121" s="84"/>
    </row>
    <row r="1122" spans="1:4" ht="39.75" customHeight="1">
      <c r="A1122" s="82"/>
      <c r="B1122" s="83"/>
      <c r="C1122" s="84"/>
      <c r="D1122" s="84"/>
    </row>
    <row r="1123" spans="1:4" ht="39.75" customHeight="1">
      <c r="A1123" s="82"/>
      <c r="B1123" s="83"/>
      <c r="C1123" s="84"/>
      <c r="D1123" s="84"/>
    </row>
    <row r="1124" spans="1:4" ht="39.75" customHeight="1">
      <c r="A1124" s="82"/>
      <c r="B1124" s="83"/>
      <c r="C1124" s="84"/>
      <c r="D1124" s="84"/>
    </row>
    <row r="1125" spans="1:4" ht="39.75" customHeight="1">
      <c r="A1125" s="82"/>
      <c r="B1125" s="83"/>
      <c r="C1125" s="84"/>
      <c r="D1125" s="84"/>
    </row>
    <row r="1126" spans="1:4" ht="39.75" customHeight="1">
      <c r="A1126" s="82"/>
      <c r="B1126" s="83"/>
      <c r="C1126" s="84"/>
      <c r="D1126" s="84"/>
    </row>
    <row r="1127" spans="1:4" ht="39.75" customHeight="1">
      <c r="A1127" s="82"/>
      <c r="B1127" s="83"/>
      <c r="C1127" s="84"/>
      <c r="D1127" s="84"/>
    </row>
    <row r="1128" spans="1:4" ht="39.75" customHeight="1">
      <c r="A1128" s="82"/>
      <c r="B1128" s="83"/>
      <c r="C1128" s="84"/>
      <c r="D1128" s="84"/>
    </row>
    <row r="1129" spans="1:4" ht="39.75" customHeight="1">
      <c r="A1129" s="82"/>
      <c r="B1129" s="83"/>
      <c r="C1129" s="84"/>
      <c r="D1129" s="84"/>
    </row>
    <row r="1130" spans="1:4" ht="39.75" customHeight="1">
      <c r="A1130" s="82"/>
      <c r="B1130" s="83"/>
      <c r="C1130" s="84"/>
      <c r="D1130" s="84"/>
    </row>
    <row r="1131" spans="1:4" ht="39.75" customHeight="1">
      <c r="A1131" s="82"/>
      <c r="B1131" s="83"/>
      <c r="C1131" s="84"/>
      <c r="D1131" s="84"/>
    </row>
    <row r="1132" spans="1:4" ht="39.75" customHeight="1">
      <c r="A1132" s="82"/>
      <c r="B1132" s="83"/>
      <c r="C1132" s="84"/>
      <c r="D1132" s="84"/>
    </row>
    <row r="1133" spans="1:4" ht="39.75" customHeight="1">
      <c r="A1133" s="82"/>
      <c r="B1133" s="83"/>
      <c r="C1133" s="84"/>
      <c r="D1133" s="84"/>
    </row>
    <row r="1134" spans="1:4" ht="39.75" customHeight="1">
      <c r="A1134" s="82"/>
      <c r="B1134" s="83"/>
      <c r="C1134" s="84"/>
      <c r="D1134" s="84"/>
    </row>
    <row r="1135" spans="1:4" ht="39.75" customHeight="1">
      <c r="A1135" s="82"/>
      <c r="B1135" s="83"/>
      <c r="C1135" s="84"/>
      <c r="D1135" s="84"/>
    </row>
    <row r="1136" spans="1:4" ht="39.75" customHeight="1">
      <c r="A1136" s="82"/>
      <c r="B1136" s="83"/>
      <c r="C1136" s="84"/>
      <c r="D1136" s="84"/>
    </row>
    <row r="1137" spans="1:4" ht="39.75" customHeight="1">
      <c r="A1137" s="82"/>
      <c r="B1137" s="83"/>
      <c r="C1137" s="84"/>
      <c r="D1137" s="84"/>
    </row>
    <row r="1138" spans="1:4" ht="39.75" customHeight="1">
      <c r="A1138" s="82"/>
      <c r="B1138" s="83"/>
      <c r="C1138" s="84"/>
      <c r="D1138" s="84"/>
    </row>
    <row r="1139" spans="1:4" ht="39.75" customHeight="1">
      <c r="A1139" s="82"/>
      <c r="B1139" s="83"/>
      <c r="C1139" s="84"/>
      <c r="D1139" s="84"/>
    </row>
    <row r="1140" spans="1:4" ht="39.75" customHeight="1">
      <c r="A1140" s="82"/>
      <c r="B1140" s="83"/>
      <c r="C1140" s="84"/>
      <c r="D1140" s="84"/>
    </row>
    <row r="1141" spans="1:4" ht="39.75" customHeight="1">
      <c r="A1141" s="82"/>
      <c r="B1141" s="83"/>
      <c r="C1141" s="84"/>
      <c r="D1141" s="84"/>
    </row>
    <row r="1142" spans="1:4" ht="39.75" customHeight="1">
      <c r="A1142" s="82"/>
      <c r="B1142" s="83"/>
      <c r="C1142" s="84"/>
      <c r="D1142" s="84"/>
    </row>
    <row r="1143" spans="1:4" ht="39.75" customHeight="1">
      <c r="A1143" s="82"/>
      <c r="B1143" s="83"/>
      <c r="C1143" s="84"/>
      <c r="D1143" s="84"/>
    </row>
    <row r="1144" spans="1:4" ht="39.75" customHeight="1">
      <c r="A1144" s="82"/>
      <c r="B1144" s="83"/>
      <c r="C1144" s="84"/>
      <c r="D1144" s="84"/>
    </row>
    <row r="1145" spans="1:4" ht="39.75" customHeight="1">
      <c r="A1145" s="82"/>
      <c r="B1145" s="83"/>
      <c r="C1145" s="84"/>
      <c r="D1145" s="84"/>
    </row>
    <row r="1146" spans="1:4" ht="39.75" customHeight="1">
      <c r="A1146" s="82"/>
      <c r="B1146" s="83"/>
      <c r="C1146" s="84"/>
      <c r="D1146" s="84"/>
    </row>
    <row r="1147" spans="1:4" ht="39.75" customHeight="1">
      <c r="A1147" s="82"/>
      <c r="B1147" s="83"/>
      <c r="C1147" s="84"/>
      <c r="D1147" s="84"/>
    </row>
    <row r="1148" spans="1:4" ht="39.75" customHeight="1">
      <c r="A1148" s="82"/>
      <c r="B1148" s="83"/>
      <c r="C1148" s="84"/>
      <c r="D1148" s="84"/>
    </row>
    <row r="1149" spans="1:4" ht="39.75" customHeight="1">
      <c r="A1149" s="82"/>
      <c r="B1149" s="83"/>
      <c r="C1149" s="84"/>
      <c r="D1149" s="84"/>
    </row>
    <row r="1150" spans="1:4" ht="39.75" customHeight="1">
      <c r="A1150" s="82"/>
      <c r="B1150" s="83"/>
      <c r="C1150" s="84"/>
      <c r="D1150" s="84"/>
    </row>
    <row r="1151" spans="1:4" ht="39.75" customHeight="1">
      <c r="A1151" s="82"/>
      <c r="B1151" s="83"/>
      <c r="C1151" s="84"/>
      <c r="D1151" s="84"/>
    </row>
    <row r="1152" spans="1:4" ht="39.75" customHeight="1">
      <c r="A1152" s="82"/>
      <c r="B1152" s="83"/>
      <c r="C1152" s="84"/>
      <c r="D1152" s="84"/>
    </row>
    <row r="1153" spans="1:4" ht="39.75" customHeight="1">
      <c r="A1153" s="82"/>
      <c r="B1153" s="83"/>
      <c r="C1153" s="84"/>
      <c r="D1153" s="84"/>
    </row>
    <row r="1154" spans="1:4" ht="39.75" customHeight="1">
      <c r="A1154" s="82"/>
      <c r="B1154" s="83"/>
      <c r="C1154" s="84"/>
      <c r="D1154" s="84"/>
    </row>
    <row r="1155" spans="1:4" ht="39.75" customHeight="1">
      <c r="A1155" s="82"/>
      <c r="B1155" s="83"/>
      <c r="C1155" s="84"/>
      <c r="D1155" s="84"/>
    </row>
    <row r="1156" spans="1:4" ht="39.75" customHeight="1">
      <c r="A1156" s="82"/>
      <c r="B1156" s="83"/>
      <c r="C1156" s="84"/>
      <c r="D1156" s="84"/>
    </row>
    <row r="1157" spans="1:4" ht="39.75" customHeight="1">
      <c r="A1157" s="82"/>
      <c r="B1157" s="83"/>
      <c r="C1157" s="84"/>
      <c r="D1157" s="84"/>
    </row>
    <row r="1158" spans="1:4" ht="39.75" customHeight="1">
      <c r="A1158" s="82"/>
      <c r="B1158" s="83"/>
      <c r="C1158" s="84"/>
      <c r="D1158" s="84"/>
    </row>
    <row r="1159" spans="1:4" ht="39.75" customHeight="1">
      <c r="A1159" s="82"/>
      <c r="B1159" s="83"/>
      <c r="C1159" s="84"/>
      <c r="D1159" s="84"/>
    </row>
    <row r="1160" spans="1:4" ht="39.75" customHeight="1">
      <c r="A1160" s="82"/>
      <c r="B1160" s="83"/>
      <c r="C1160" s="84"/>
      <c r="D1160" s="84"/>
    </row>
    <row r="1161" spans="1:4" ht="39.75" customHeight="1">
      <c r="A1161" s="82"/>
      <c r="B1161" s="83"/>
      <c r="C1161" s="84"/>
      <c r="D1161" s="84"/>
    </row>
    <row r="1162" spans="1:4" ht="39.75" customHeight="1">
      <c r="A1162" s="82"/>
      <c r="B1162" s="83"/>
      <c r="C1162" s="84"/>
      <c r="D1162" s="84"/>
    </row>
    <row r="1163" spans="1:4" ht="39.75" customHeight="1">
      <c r="A1163" s="82"/>
      <c r="B1163" s="83"/>
      <c r="C1163" s="84"/>
      <c r="D1163" s="84"/>
    </row>
    <row r="1164" spans="1:4" ht="39.75" customHeight="1">
      <c r="A1164" s="82"/>
      <c r="B1164" s="83"/>
      <c r="C1164" s="84"/>
      <c r="D1164" s="84"/>
    </row>
    <row r="1165" spans="1:4" ht="39.75" customHeight="1">
      <c r="A1165" s="82"/>
      <c r="B1165" s="83"/>
      <c r="C1165" s="84"/>
      <c r="D1165" s="84"/>
    </row>
    <row r="1166" spans="1:4" ht="39.75" customHeight="1">
      <c r="A1166" s="82"/>
      <c r="B1166" s="83"/>
      <c r="C1166" s="84"/>
      <c r="D1166" s="84"/>
    </row>
    <row r="1167" spans="1:4" ht="39.75" customHeight="1">
      <c r="A1167" s="82"/>
      <c r="B1167" s="83"/>
      <c r="C1167" s="84"/>
      <c r="D1167" s="84"/>
    </row>
    <row r="1168" spans="1:4" ht="39.75" customHeight="1">
      <c r="A1168" s="82"/>
      <c r="B1168" s="83"/>
      <c r="C1168" s="84"/>
      <c r="D1168" s="84"/>
    </row>
    <row r="1169" spans="1:4" ht="39.75" customHeight="1">
      <c r="A1169" s="82"/>
      <c r="B1169" s="83"/>
      <c r="C1169" s="84"/>
      <c r="D1169" s="84"/>
    </row>
    <row r="1170" spans="1:4" ht="39.75" customHeight="1">
      <c r="A1170" s="82"/>
      <c r="B1170" s="83"/>
      <c r="C1170" s="84"/>
      <c r="D1170" s="84"/>
    </row>
    <row r="1171" spans="1:4" ht="39.75" customHeight="1">
      <c r="A1171" s="82"/>
      <c r="B1171" s="83"/>
      <c r="C1171" s="84"/>
      <c r="D1171" s="84"/>
    </row>
    <row r="1172" spans="1:4" ht="39.75" customHeight="1">
      <c r="A1172" s="82"/>
      <c r="B1172" s="83"/>
      <c r="C1172" s="84"/>
      <c r="D1172" s="84"/>
    </row>
    <row r="1173" spans="1:4" ht="39.75" customHeight="1">
      <c r="A1173" s="82"/>
      <c r="B1173" s="83"/>
      <c r="C1173" s="84"/>
      <c r="D1173" s="84"/>
    </row>
    <row r="1174" spans="1:4" ht="39.75" customHeight="1">
      <c r="A1174" s="82"/>
      <c r="B1174" s="83"/>
      <c r="C1174" s="84"/>
      <c r="D1174" s="84"/>
    </row>
    <row r="1175" spans="1:4" ht="39.75" customHeight="1">
      <c r="A1175" s="82"/>
      <c r="B1175" s="83"/>
      <c r="C1175" s="84"/>
      <c r="D1175" s="84"/>
    </row>
    <row r="1176" spans="1:4" ht="39.75" customHeight="1">
      <c r="A1176" s="82"/>
      <c r="B1176" s="83"/>
      <c r="C1176" s="84"/>
      <c r="D1176" s="84"/>
    </row>
    <row r="1177" spans="1:4" ht="39.75" customHeight="1">
      <c r="A1177" s="82"/>
      <c r="B1177" s="83"/>
      <c r="C1177" s="84"/>
      <c r="D1177" s="84"/>
    </row>
    <row r="1178" spans="1:4" ht="39.75" customHeight="1">
      <c r="A1178" s="82"/>
      <c r="B1178" s="83"/>
      <c r="C1178" s="84"/>
      <c r="D1178" s="84"/>
    </row>
    <row r="1179" spans="1:4" ht="39.75" customHeight="1">
      <c r="A1179" s="82"/>
      <c r="B1179" s="83"/>
      <c r="C1179" s="84"/>
      <c r="D1179" s="84"/>
    </row>
    <row r="1180" spans="1:4" ht="39.75" customHeight="1">
      <c r="A1180" s="82"/>
      <c r="B1180" s="83"/>
      <c r="C1180" s="84"/>
      <c r="D1180" s="84"/>
    </row>
    <row r="1181" spans="1:4" ht="39.75" customHeight="1">
      <c r="A1181" s="82"/>
      <c r="B1181" s="83"/>
      <c r="C1181" s="84"/>
      <c r="D1181" s="84"/>
    </row>
    <row r="1182" spans="1:4" ht="39.75" customHeight="1">
      <c r="A1182" s="82"/>
      <c r="B1182" s="83"/>
      <c r="C1182" s="84"/>
      <c r="D1182" s="84"/>
    </row>
    <row r="1183" spans="1:4" ht="39.75" customHeight="1">
      <c r="A1183" s="82"/>
      <c r="B1183" s="83"/>
      <c r="C1183" s="84"/>
      <c r="D1183" s="84"/>
    </row>
    <row r="1184" spans="1:4" ht="39.75" customHeight="1">
      <c r="A1184" s="82"/>
      <c r="B1184" s="83"/>
      <c r="C1184" s="84"/>
      <c r="D1184" s="84"/>
    </row>
    <row r="1185" spans="1:4" ht="39.75" customHeight="1">
      <c r="A1185" s="82"/>
      <c r="B1185" s="83"/>
      <c r="C1185" s="84"/>
      <c r="D1185" s="84"/>
    </row>
    <row r="1186" spans="1:4" ht="39.75" customHeight="1">
      <c r="A1186" s="82"/>
      <c r="B1186" s="83"/>
      <c r="C1186" s="84"/>
      <c r="D1186" s="84"/>
    </row>
    <row r="1187" spans="1:4" ht="39.75" customHeight="1">
      <c r="A1187" s="82"/>
      <c r="B1187" s="83"/>
      <c r="C1187" s="84"/>
      <c r="D1187" s="84"/>
    </row>
    <row r="1188" spans="1:4" ht="39.75" customHeight="1">
      <c r="A1188" s="82"/>
      <c r="B1188" s="83"/>
      <c r="C1188" s="84"/>
      <c r="D1188" s="84"/>
    </row>
    <row r="1189" spans="1:4" ht="39.75" customHeight="1">
      <c r="A1189" s="82"/>
      <c r="B1189" s="83"/>
      <c r="C1189" s="84"/>
      <c r="D1189" s="84"/>
    </row>
    <row r="1190" spans="1:4" ht="39.75" customHeight="1">
      <c r="A1190" s="82"/>
      <c r="B1190" s="83"/>
      <c r="C1190" s="84"/>
      <c r="D1190" s="84"/>
    </row>
    <row r="1191" spans="1:4" ht="39.75" customHeight="1">
      <c r="A1191" s="82"/>
      <c r="B1191" s="83"/>
      <c r="C1191" s="84"/>
      <c r="D1191" s="84"/>
    </row>
    <row r="1192" spans="1:4" ht="39.75" customHeight="1">
      <c r="A1192" s="82"/>
      <c r="B1192" s="83"/>
      <c r="C1192" s="84"/>
      <c r="D1192" s="84"/>
    </row>
    <row r="1193" spans="1:4" ht="39.75" customHeight="1">
      <c r="A1193" s="82"/>
      <c r="B1193" s="83"/>
      <c r="C1193" s="84"/>
      <c r="D1193" s="84"/>
    </row>
    <row r="1194" spans="1:4" ht="39.75" customHeight="1">
      <c r="A1194" s="82"/>
      <c r="B1194" s="83"/>
      <c r="C1194" s="84"/>
      <c r="D1194" s="84"/>
    </row>
    <row r="1195" spans="1:4" ht="39.75" customHeight="1">
      <c r="A1195" s="82"/>
      <c r="B1195" s="83"/>
      <c r="C1195" s="84"/>
      <c r="D1195" s="84"/>
    </row>
    <row r="1196" spans="1:4" ht="39.75" customHeight="1">
      <c r="A1196" s="82"/>
      <c r="B1196" s="83"/>
      <c r="C1196" s="84"/>
      <c r="D1196" s="84"/>
    </row>
    <row r="1197" spans="1:4" ht="39.75" customHeight="1">
      <c r="A1197" s="82"/>
      <c r="B1197" s="83"/>
      <c r="C1197" s="84"/>
      <c r="D1197" s="84"/>
    </row>
    <row r="1198" spans="1:4" ht="39.75" customHeight="1">
      <c r="A1198" s="82"/>
      <c r="B1198" s="83"/>
      <c r="C1198" s="84"/>
      <c r="D1198" s="84"/>
    </row>
    <row r="1199" spans="1:4" ht="39.75" customHeight="1">
      <c r="A1199" s="82"/>
      <c r="B1199" s="83"/>
      <c r="C1199" s="84"/>
      <c r="D1199" s="84"/>
    </row>
    <row r="1200" spans="1:4" ht="39.75" customHeight="1">
      <c r="A1200" s="82"/>
      <c r="B1200" s="83"/>
      <c r="C1200" s="84"/>
      <c r="D1200" s="84"/>
    </row>
    <row r="1201" spans="1:4" ht="39.75" customHeight="1">
      <c r="A1201" s="82"/>
      <c r="B1201" s="83"/>
      <c r="C1201" s="84"/>
      <c r="D1201" s="84"/>
    </row>
    <row r="1202" spans="1:4" ht="39.75" customHeight="1">
      <c r="A1202" s="82"/>
      <c r="B1202" s="83"/>
      <c r="C1202" s="84"/>
      <c r="D1202" s="84"/>
    </row>
    <row r="1203" spans="1:4" ht="39.75" customHeight="1">
      <c r="A1203" s="82"/>
      <c r="B1203" s="83"/>
      <c r="C1203" s="84"/>
      <c r="D1203" s="84"/>
    </row>
    <row r="1204" spans="1:4" ht="39.75" customHeight="1">
      <c r="A1204" s="82"/>
      <c r="B1204" s="83"/>
      <c r="C1204" s="84"/>
      <c r="D1204" s="84"/>
    </row>
    <row r="1205" spans="1:4" ht="39.75" customHeight="1">
      <c r="A1205" s="82"/>
      <c r="B1205" s="83"/>
      <c r="C1205" s="84"/>
      <c r="D1205" s="84"/>
    </row>
    <row r="1206" spans="1:4" ht="39.75" customHeight="1">
      <c r="A1206" s="82"/>
      <c r="B1206" s="83"/>
      <c r="C1206" s="84"/>
      <c r="D1206" s="84"/>
    </row>
    <row r="1207" spans="1:4" ht="39.75" customHeight="1">
      <c r="A1207" s="82"/>
      <c r="B1207" s="83"/>
      <c r="C1207" s="84"/>
      <c r="D1207" s="84"/>
    </row>
    <row r="1208" spans="1:4" ht="39.75" customHeight="1">
      <c r="A1208" s="82"/>
      <c r="B1208" s="83"/>
      <c r="C1208" s="84"/>
      <c r="D1208" s="84"/>
    </row>
    <row r="1209" spans="1:4" ht="39.75" customHeight="1">
      <c r="A1209" s="82"/>
      <c r="B1209" s="83"/>
      <c r="C1209" s="84"/>
      <c r="D1209" s="84"/>
    </row>
    <row r="1210" spans="1:4" ht="39.75" customHeight="1">
      <c r="A1210" s="82"/>
      <c r="B1210" s="83"/>
      <c r="C1210" s="84"/>
      <c r="D1210" s="84"/>
    </row>
    <row r="1211" spans="1:4" ht="39.75" customHeight="1">
      <c r="A1211" s="82"/>
      <c r="B1211" s="83"/>
      <c r="C1211" s="84"/>
      <c r="D1211" s="84"/>
    </row>
    <row r="1212" spans="1:4" ht="39.75" customHeight="1">
      <c r="A1212" s="82"/>
      <c r="B1212" s="83"/>
      <c r="C1212" s="84"/>
      <c r="D1212" s="84"/>
    </row>
    <row r="1213" spans="1:4" ht="39.75" customHeight="1">
      <c r="A1213" s="82"/>
      <c r="B1213" s="83"/>
      <c r="C1213" s="84"/>
      <c r="D1213" s="84"/>
    </row>
    <row r="1214" spans="1:4" ht="39.75" customHeight="1">
      <c r="A1214" s="82"/>
      <c r="B1214" s="83"/>
      <c r="C1214" s="84"/>
      <c r="D1214" s="84"/>
    </row>
    <row r="1215" spans="1:4" ht="39.75" customHeight="1">
      <c r="A1215" s="82"/>
      <c r="B1215" s="83"/>
      <c r="C1215" s="84"/>
      <c r="D1215" s="84"/>
    </row>
    <row r="1216" spans="1:4" ht="39.75" customHeight="1">
      <c r="A1216" s="82"/>
      <c r="B1216" s="83"/>
      <c r="C1216" s="84"/>
      <c r="D1216" s="84"/>
    </row>
    <row r="1217" spans="1:4" ht="39.75" customHeight="1">
      <c r="A1217" s="82"/>
      <c r="B1217" s="83"/>
      <c r="C1217" s="84"/>
      <c r="D1217" s="84"/>
    </row>
    <row r="1218" spans="1:4" ht="39.75" customHeight="1">
      <c r="A1218" s="82"/>
      <c r="B1218" s="83"/>
      <c r="C1218" s="84"/>
      <c r="D1218" s="84"/>
    </row>
    <row r="1219" spans="1:4" ht="39.75" customHeight="1">
      <c r="A1219" s="82"/>
      <c r="B1219" s="83"/>
      <c r="C1219" s="84"/>
      <c r="D1219" s="84"/>
    </row>
    <row r="1220" spans="1:4" ht="39.75" customHeight="1">
      <c r="A1220" s="82"/>
      <c r="B1220" s="83"/>
      <c r="C1220" s="84"/>
      <c r="D1220" s="84"/>
    </row>
    <row r="1221" spans="1:4" ht="39.75" customHeight="1">
      <c r="A1221" s="82"/>
      <c r="B1221" s="83"/>
      <c r="C1221" s="84"/>
      <c r="D1221" s="84"/>
    </row>
    <row r="1222" spans="1:4" ht="39.75" customHeight="1">
      <c r="A1222" s="82"/>
      <c r="B1222" s="83"/>
      <c r="C1222" s="84"/>
      <c r="D1222" s="84"/>
    </row>
    <row r="1223" spans="1:4" ht="39.75" customHeight="1">
      <c r="A1223" s="82"/>
      <c r="B1223" s="83"/>
      <c r="C1223" s="84"/>
      <c r="D1223" s="84"/>
    </row>
    <row r="1224" spans="1:4" ht="39.75" customHeight="1">
      <c r="A1224" s="82"/>
      <c r="B1224" s="83"/>
      <c r="C1224" s="84"/>
      <c r="D1224" s="84"/>
    </row>
    <row r="1225" spans="1:4" ht="39.75" customHeight="1">
      <c r="A1225" s="82"/>
      <c r="B1225" s="83"/>
      <c r="C1225" s="84"/>
      <c r="D1225" s="84"/>
    </row>
    <row r="1226" spans="1:4" ht="39.75" customHeight="1">
      <c r="A1226" s="82"/>
      <c r="B1226" s="83"/>
      <c r="C1226" s="84"/>
      <c r="D1226" s="84"/>
    </row>
    <row r="1227" spans="1:4" ht="39.75" customHeight="1">
      <c r="A1227" s="82"/>
      <c r="B1227" s="83"/>
      <c r="C1227" s="84"/>
      <c r="D1227" s="84"/>
    </row>
    <row r="1228" spans="1:4" ht="39.75" customHeight="1">
      <c r="A1228" s="82"/>
      <c r="B1228" s="83"/>
      <c r="C1228" s="84"/>
      <c r="D1228" s="84"/>
    </row>
    <row r="1229" spans="1:4" ht="39.75" customHeight="1">
      <c r="A1229" s="82"/>
      <c r="B1229" s="83"/>
      <c r="C1229" s="84"/>
      <c r="D1229" s="84"/>
    </row>
    <row r="1230" spans="1:4" ht="39.75" customHeight="1">
      <c r="A1230" s="82"/>
      <c r="B1230" s="83"/>
      <c r="C1230" s="84"/>
      <c r="D1230" s="84"/>
    </row>
    <row r="1231" spans="1:4" ht="39.75" customHeight="1">
      <c r="A1231" s="82"/>
      <c r="B1231" s="83"/>
      <c r="C1231" s="84"/>
      <c r="D1231" s="84"/>
    </row>
    <row r="1232" spans="1:4" ht="39.75" customHeight="1">
      <c r="A1232" s="82"/>
      <c r="B1232" s="83"/>
      <c r="C1232" s="84"/>
      <c r="D1232" s="84"/>
    </row>
    <row r="1233" spans="1:4" ht="39.75" customHeight="1">
      <c r="A1233" s="82"/>
      <c r="B1233" s="83"/>
      <c r="C1233" s="84"/>
      <c r="D1233" s="84"/>
    </row>
    <row r="1234" spans="1:4" ht="39.75" customHeight="1">
      <c r="A1234" s="82"/>
      <c r="B1234" s="83"/>
      <c r="C1234" s="84"/>
      <c r="D1234" s="84"/>
    </row>
    <row r="1235" spans="1:4" ht="39.75" customHeight="1">
      <c r="A1235" s="82"/>
      <c r="B1235" s="83"/>
      <c r="C1235" s="84"/>
      <c r="D1235" s="84"/>
    </row>
    <row r="1236" spans="1:4" ht="39.75" customHeight="1">
      <c r="A1236" s="82"/>
      <c r="B1236" s="83"/>
      <c r="C1236" s="84"/>
      <c r="D1236" s="84"/>
    </row>
    <row r="1237" spans="1:4" ht="39.75" customHeight="1">
      <c r="A1237" s="82"/>
      <c r="B1237" s="83"/>
      <c r="C1237" s="84"/>
      <c r="D1237" s="84"/>
    </row>
    <row r="1238" spans="1:4" ht="39.75" customHeight="1">
      <c r="A1238" s="82"/>
      <c r="B1238" s="83"/>
      <c r="C1238" s="84"/>
      <c r="D1238" s="84"/>
    </row>
    <row r="1239" spans="1:4" ht="39.75" customHeight="1">
      <c r="A1239" s="82"/>
      <c r="B1239" s="83"/>
      <c r="C1239" s="84"/>
      <c r="D1239" s="84"/>
    </row>
    <row r="1240" spans="1:4" ht="39.75" customHeight="1">
      <c r="A1240" s="82"/>
      <c r="B1240" s="83"/>
      <c r="C1240" s="84"/>
      <c r="D1240" s="84"/>
    </row>
    <row r="1241" spans="1:4" ht="39.75" customHeight="1">
      <c r="A1241" s="82"/>
      <c r="B1241" s="83"/>
      <c r="C1241" s="84"/>
      <c r="D1241" s="84"/>
    </row>
    <row r="1242" spans="1:4" ht="39.75" customHeight="1">
      <c r="A1242" s="82"/>
      <c r="B1242" s="83"/>
      <c r="C1242" s="84"/>
      <c r="D1242" s="84"/>
    </row>
    <row r="1243" spans="1:4" ht="39.75" customHeight="1">
      <c r="A1243" s="82"/>
      <c r="B1243" s="83"/>
      <c r="C1243" s="84"/>
      <c r="D1243" s="84"/>
    </row>
    <row r="1244" spans="1:4" ht="39.75" customHeight="1">
      <c r="A1244" s="82"/>
      <c r="B1244" s="83"/>
      <c r="C1244" s="84"/>
      <c r="D1244" s="84"/>
    </row>
    <row r="1245" spans="1:4" ht="39.75" customHeight="1">
      <c r="A1245" s="82"/>
      <c r="B1245" s="83"/>
      <c r="C1245" s="84"/>
      <c r="D1245" s="84"/>
    </row>
    <row r="1246" spans="1:4" ht="39.75" customHeight="1">
      <c r="A1246" s="82"/>
      <c r="B1246" s="83"/>
      <c r="C1246" s="84"/>
      <c r="D1246" s="84"/>
    </row>
    <row r="1247" spans="1:4" ht="39.75" customHeight="1">
      <c r="A1247" s="82"/>
      <c r="B1247" s="83"/>
      <c r="C1247" s="84"/>
      <c r="D1247" s="84"/>
    </row>
    <row r="1248" spans="1:4" ht="39.75" customHeight="1">
      <c r="A1248" s="82"/>
      <c r="B1248" s="83"/>
      <c r="C1248" s="84"/>
      <c r="D1248" s="84"/>
    </row>
    <row r="1249" spans="1:4" ht="39.75" customHeight="1">
      <c r="A1249" s="82"/>
      <c r="B1249" s="83"/>
      <c r="C1249" s="84"/>
      <c r="D1249" s="84"/>
    </row>
    <row r="1250" spans="1:4" ht="39.75" customHeight="1">
      <c r="A1250" s="82"/>
      <c r="B1250" s="83"/>
      <c r="C1250" s="84"/>
      <c r="D1250" s="84"/>
    </row>
    <row r="1251" spans="1:4" ht="39.75" customHeight="1">
      <c r="A1251" s="82"/>
      <c r="B1251" s="83"/>
      <c r="C1251" s="84"/>
      <c r="D1251" s="84"/>
    </row>
    <row r="1252" spans="1:4" ht="39.75" customHeight="1">
      <c r="A1252" s="82"/>
      <c r="B1252" s="83"/>
      <c r="C1252" s="84"/>
      <c r="D1252" s="84"/>
    </row>
    <row r="1253" spans="1:4" ht="39.75" customHeight="1">
      <c r="A1253" s="82"/>
      <c r="B1253" s="83"/>
      <c r="C1253" s="84"/>
      <c r="D1253" s="84"/>
    </row>
    <row r="1254" spans="1:4" ht="39.75" customHeight="1">
      <c r="A1254" s="82"/>
      <c r="B1254" s="83"/>
      <c r="C1254" s="84"/>
      <c r="D1254" s="84"/>
    </row>
    <row r="1255" spans="1:4" ht="39.75" customHeight="1">
      <c r="A1255" s="82"/>
      <c r="B1255" s="83"/>
      <c r="C1255" s="84"/>
      <c r="D1255" s="84"/>
    </row>
    <row r="1256" spans="1:4" ht="39.75" customHeight="1">
      <c r="A1256" s="82"/>
      <c r="B1256" s="83"/>
      <c r="C1256" s="84"/>
      <c r="D1256" s="84"/>
    </row>
    <row r="1257" spans="1:4" ht="39.75" customHeight="1">
      <c r="A1257" s="82"/>
      <c r="B1257" s="83"/>
      <c r="C1257" s="84"/>
      <c r="D1257" s="84"/>
    </row>
    <row r="1258" spans="1:4" ht="39.75" customHeight="1">
      <c r="A1258" s="82"/>
      <c r="B1258" s="83"/>
      <c r="C1258" s="84"/>
      <c r="D1258" s="84"/>
    </row>
    <row r="1259" spans="1:4" ht="39.75" customHeight="1">
      <c r="A1259" s="82"/>
      <c r="B1259" s="83"/>
      <c r="C1259" s="84"/>
      <c r="D1259" s="84"/>
    </row>
    <row r="1260" spans="1:4" ht="39.75" customHeight="1">
      <c r="A1260" s="82"/>
      <c r="B1260" s="83"/>
      <c r="C1260" s="84"/>
      <c r="D1260" s="84"/>
    </row>
    <row r="1261" spans="1:4" ht="39.75" customHeight="1">
      <c r="A1261" s="82"/>
      <c r="B1261" s="83"/>
      <c r="C1261" s="84"/>
      <c r="D1261" s="84"/>
    </row>
    <row r="1262" spans="1:4" ht="39.75" customHeight="1">
      <c r="A1262" s="82"/>
      <c r="B1262" s="83"/>
      <c r="C1262" s="84"/>
      <c r="D1262" s="84"/>
    </row>
    <row r="1263" spans="1:4" ht="39.75" customHeight="1">
      <c r="A1263" s="82"/>
      <c r="B1263" s="83"/>
      <c r="C1263" s="84"/>
      <c r="D1263" s="84"/>
    </row>
    <row r="1264" spans="1:4" ht="39.75" customHeight="1">
      <c r="A1264" s="82"/>
      <c r="B1264" s="83"/>
      <c r="C1264" s="84"/>
      <c r="D1264" s="84"/>
    </row>
    <row r="1265" spans="1:4" ht="39.75" customHeight="1">
      <c r="A1265" s="82"/>
      <c r="B1265" s="83"/>
      <c r="C1265" s="84"/>
      <c r="D1265" s="84"/>
    </row>
    <row r="1266" spans="1:4" ht="39.75" customHeight="1">
      <c r="A1266" s="82"/>
      <c r="B1266" s="83"/>
      <c r="C1266" s="84"/>
      <c r="D1266" s="84"/>
    </row>
    <row r="1267" spans="1:4" ht="39.75" customHeight="1">
      <c r="A1267" s="82"/>
      <c r="B1267" s="83"/>
      <c r="C1267" s="84"/>
      <c r="D1267" s="84"/>
    </row>
    <row r="1268" spans="1:4" ht="39.75" customHeight="1">
      <c r="A1268" s="82"/>
      <c r="B1268" s="83"/>
      <c r="C1268" s="84"/>
      <c r="D1268" s="84"/>
    </row>
    <row r="1269" spans="1:4" ht="39.75" customHeight="1">
      <c r="A1269" s="82"/>
      <c r="B1269" s="83"/>
      <c r="C1269" s="84"/>
      <c r="D1269" s="84"/>
    </row>
    <row r="1270" spans="1:4" ht="39.75" customHeight="1">
      <c r="A1270" s="82"/>
      <c r="B1270" s="83"/>
      <c r="C1270" s="84"/>
      <c r="D1270" s="84"/>
    </row>
    <row r="1271" spans="1:4" ht="39.75" customHeight="1">
      <c r="A1271" s="82"/>
      <c r="B1271" s="83"/>
      <c r="C1271" s="84"/>
      <c r="D1271" s="84"/>
    </row>
    <row r="1272" spans="1:4" ht="39.75" customHeight="1">
      <c r="A1272" s="82"/>
      <c r="B1272" s="83"/>
      <c r="C1272" s="84"/>
      <c r="D1272" s="84"/>
    </row>
    <row r="1273" spans="1:4" ht="39.75" customHeight="1">
      <c r="A1273" s="82"/>
      <c r="B1273" s="83"/>
      <c r="C1273" s="84"/>
      <c r="D1273" s="84"/>
    </row>
    <row r="1274" spans="1:4" ht="39.75" customHeight="1">
      <c r="A1274" s="82"/>
      <c r="B1274" s="83"/>
      <c r="C1274" s="84"/>
      <c r="D1274" s="84"/>
    </row>
    <row r="1275" spans="1:4" ht="39.75" customHeight="1">
      <c r="A1275" s="82"/>
      <c r="B1275" s="83"/>
      <c r="C1275" s="84"/>
      <c r="D1275" s="84"/>
    </row>
    <row r="1276" spans="1:4" ht="39.75" customHeight="1">
      <c r="A1276" s="82"/>
      <c r="B1276" s="83"/>
      <c r="C1276" s="84"/>
      <c r="D1276" s="84"/>
    </row>
    <row r="1277" spans="1:4" ht="39.75" customHeight="1">
      <c r="A1277" s="82"/>
      <c r="B1277" s="83"/>
      <c r="C1277" s="84"/>
      <c r="D1277" s="84"/>
    </row>
    <row r="1278" spans="1:4" ht="39.75" customHeight="1">
      <c r="A1278" s="82"/>
      <c r="B1278" s="83"/>
      <c r="C1278" s="84"/>
      <c r="D1278" s="84"/>
    </row>
    <row r="1279" spans="1:4" ht="39.75" customHeight="1">
      <c r="A1279" s="82"/>
      <c r="B1279" s="83"/>
      <c r="C1279" s="84"/>
      <c r="D1279" s="84"/>
    </row>
    <row r="1280" spans="1:4" ht="39.75" customHeight="1">
      <c r="A1280" s="82"/>
      <c r="B1280" s="83"/>
      <c r="C1280" s="84"/>
      <c r="D1280" s="84"/>
    </row>
    <row r="1281" spans="1:4" ht="39.75" customHeight="1">
      <c r="A1281" s="82"/>
      <c r="B1281" s="83"/>
      <c r="C1281" s="84"/>
      <c r="D1281" s="84"/>
    </row>
    <row r="1282" spans="1:4" ht="39.75" customHeight="1">
      <c r="A1282" s="82"/>
      <c r="B1282" s="83"/>
      <c r="C1282" s="84"/>
      <c r="D1282" s="84"/>
    </row>
    <row r="1283" spans="1:4" ht="39.75" customHeight="1">
      <c r="A1283" s="82"/>
      <c r="B1283" s="83"/>
      <c r="C1283" s="84"/>
      <c r="D1283" s="84"/>
    </row>
    <row r="1284" spans="1:4" ht="39.75" customHeight="1">
      <c r="A1284" s="82"/>
      <c r="B1284" s="83"/>
      <c r="C1284" s="84"/>
      <c r="D1284" s="84"/>
    </row>
    <row r="1285" spans="1:4" ht="39.75" customHeight="1">
      <c r="A1285" s="82"/>
      <c r="B1285" s="83"/>
      <c r="C1285" s="84"/>
      <c r="D1285" s="84"/>
    </row>
    <row r="1286" spans="1:4" ht="39.75" customHeight="1">
      <c r="A1286" s="82"/>
      <c r="B1286" s="83"/>
      <c r="C1286" s="84"/>
      <c r="D1286" s="84"/>
    </row>
    <row r="1287" spans="1:4" ht="39.75" customHeight="1">
      <c r="A1287" s="82"/>
      <c r="B1287" s="83"/>
      <c r="C1287" s="84"/>
      <c r="D1287" s="84"/>
    </row>
    <row r="1288" spans="1:4" ht="39.75" customHeight="1">
      <c r="A1288" s="82"/>
      <c r="B1288" s="83"/>
      <c r="C1288" s="84"/>
      <c r="D1288" s="84"/>
    </row>
    <row r="1289" spans="1:4" ht="39.75" customHeight="1">
      <c r="A1289" s="82"/>
      <c r="B1289" s="83"/>
      <c r="C1289" s="84"/>
      <c r="D1289" s="84"/>
    </row>
    <row r="1290" spans="1:4" ht="39.75" customHeight="1">
      <c r="A1290" s="82"/>
      <c r="B1290" s="83"/>
      <c r="C1290" s="84"/>
      <c r="D1290" s="84"/>
    </row>
    <row r="1291" spans="1:4" ht="39.75" customHeight="1">
      <c r="A1291" s="82"/>
      <c r="B1291" s="83"/>
      <c r="C1291" s="84"/>
      <c r="D1291" s="84"/>
    </row>
    <row r="1292" spans="1:4" ht="39.75" customHeight="1">
      <c r="A1292" s="82"/>
      <c r="B1292" s="83"/>
      <c r="C1292" s="84"/>
      <c r="D1292" s="84"/>
    </row>
    <row r="1293" spans="1:4" ht="39.75" customHeight="1">
      <c r="A1293" s="82"/>
      <c r="B1293" s="83"/>
      <c r="C1293" s="84"/>
      <c r="D1293" s="84"/>
    </row>
    <row r="1294" spans="1:4" ht="39.75" customHeight="1">
      <c r="A1294" s="82"/>
      <c r="B1294" s="83"/>
      <c r="C1294" s="84"/>
      <c r="D1294" s="84"/>
    </row>
    <row r="1295" spans="1:4" ht="39.75" customHeight="1">
      <c r="A1295" s="82"/>
      <c r="B1295" s="83"/>
      <c r="C1295" s="84"/>
      <c r="D1295" s="84"/>
    </row>
    <row r="1296" spans="1:4" ht="39.75" customHeight="1">
      <c r="A1296" s="82"/>
      <c r="B1296" s="83"/>
      <c r="C1296" s="84"/>
      <c r="D1296" s="84"/>
    </row>
    <row r="1297" spans="1:4" ht="39.75" customHeight="1">
      <c r="A1297" s="82"/>
      <c r="B1297" s="83"/>
      <c r="C1297" s="84"/>
      <c r="D1297" s="84"/>
    </row>
    <row r="1298" spans="1:4" ht="39.75" customHeight="1">
      <c r="A1298" s="82"/>
      <c r="B1298" s="83"/>
      <c r="C1298" s="84"/>
      <c r="D1298" s="84"/>
    </row>
    <row r="1299" spans="1:4" ht="39.75" customHeight="1">
      <c r="A1299" s="82"/>
      <c r="B1299" s="83"/>
      <c r="C1299" s="84"/>
      <c r="D1299" s="84"/>
    </row>
    <row r="1300" spans="1:4" ht="39.75" customHeight="1">
      <c r="A1300" s="82"/>
      <c r="B1300" s="83"/>
      <c r="C1300" s="84"/>
      <c r="D1300" s="84"/>
    </row>
    <row r="1301" spans="1:4" ht="39.75" customHeight="1">
      <c r="A1301" s="82"/>
      <c r="B1301" s="83"/>
      <c r="C1301" s="84"/>
      <c r="D1301" s="84"/>
    </row>
    <row r="1302" spans="1:4" ht="39.75" customHeight="1">
      <c r="A1302" s="82"/>
      <c r="B1302" s="83"/>
      <c r="C1302" s="84"/>
      <c r="D1302" s="84"/>
    </row>
    <row r="1303" spans="1:4" ht="39.75" customHeight="1">
      <c r="A1303" s="82"/>
      <c r="B1303" s="83"/>
      <c r="C1303" s="84"/>
      <c r="D1303" s="84"/>
    </row>
    <row r="1304" spans="1:4" ht="39.75" customHeight="1">
      <c r="A1304" s="82"/>
      <c r="B1304" s="83"/>
      <c r="C1304" s="84"/>
      <c r="D1304" s="84"/>
    </row>
    <row r="1305" spans="1:4" ht="39.75" customHeight="1">
      <c r="A1305" s="82"/>
      <c r="B1305" s="83"/>
      <c r="C1305" s="84"/>
      <c r="D1305" s="84"/>
    </row>
    <row r="1306" spans="1:4" ht="39.75" customHeight="1">
      <c r="A1306" s="82"/>
      <c r="B1306" s="83"/>
      <c r="C1306" s="84"/>
      <c r="D1306" s="84"/>
    </row>
    <row r="1307" spans="1:4" ht="39.75" customHeight="1">
      <c r="A1307" s="82"/>
      <c r="B1307" s="83"/>
      <c r="C1307" s="84"/>
      <c r="D1307" s="84"/>
    </row>
    <row r="1308" spans="1:4" ht="39.75" customHeight="1">
      <c r="A1308" s="82"/>
      <c r="B1308" s="83"/>
      <c r="C1308" s="84"/>
      <c r="D1308" s="84"/>
    </row>
    <row r="1309" spans="1:4" ht="39.75" customHeight="1">
      <c r="A1309" s="82"/>
      <c r="B1309" s="83"/>
      <c r="C1309" s="84"/>
      <c r="D1309" s="84"/>
    </row>
    <row r="1310" spans="1:4" ht="39.75" customHeight="1">
      <c r="A1310" s="82"/>
      <c r="B1310" s="83"/>
      <c r="C1310" s="84"/>
      <c r="D1310" s="84"/>
    </row>
    <row r="1311" spans="1:4" ht="39.75" customHeight="1">
      <c r="A1311" s="82"/>
      <c r="B1311" s="83"/>
      <c r="C1311" s="84"/>
      <c r="D1311" s="84"/>
    </row>
  </sheetData>
  <mergeCells count="4">
    <mergeCell ref="D1:D2"/>
    <mergeCell ref="A1:B2"/>
    <mergeCell ref="A3:B3"/>
    <mergeCell ref="C1:C2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61"/>
  <sheetViews>
    <sheetView zoomScale="70" zoomScaleNormal="70" workbookViewId="0">
      <pane ySplit="3" topLeftCell="A4" activePane="bottomLeft" state="frozen"/>
      <selection pane="bottomLeft" activeCell="E1" sqref="E1:F1048576"/>
    </sheetView>
  </sheetViews>
  <sheetFormatPr defaultColWidth="12.625" defaultRowHeight="15" customHeight="1"/>
  <cols>
    <col min="1" max="1" width="3.375" customWidth="1"/>
    <col min="2" max="2" width="42.5" customWidth="1"/>
    <col min="3" max="3" width="16.625" customWidth="1"/>
    <col min="4" max="4" width="30.5" style="195" customWidth="1"/>
  </cols>
  <sheetData>
    <row r="1" spans="1:4" ht="30" customHeight="1">
      <c r="A1" s="213" t="s">
        <v>2</v>
      </c>
      <c r="B1" s="220"/>
      <c r="C1" s="223" t="s">
        <v>3</v>
      </c>
      <c r="D1" s="211" t="s">
        <v>1797</v>
      </c>
    </row>
    <row r="2" spans="1:4" s="153" customFormat="1" ht="30" customHeight="1">
      <c r="A2" s="221"/>
      <c r="B2" s="222"/>
      <c r="C2" s="224"/>
      <c r="D2" s="212"/>
    </row>
    <row r="3" spans="1:4" ht="18.75" customHeight="1">
      <c r="A3" s="225" t="s">
        <v>4</v>
      </c>
      <c r="B3" s="218"/>
      <c r="C3" s="85">
        <f>C4+C168+C272+C555+C618+C652+C695+C728+C741+C781+C814+C857+C893+C909</f>
        <v>542</v>
      </c>
      <c r="D3" s="85"/>
    </row>
    <row r="4" spans="1:4" ht="18">
      <c r="A4" s="97" t="s">
        <v>22</v>
      </c>
      <c r="B4" s="87"/>
      <c r="C4" s="87">
        <f>C5+C85+C113+C133</f>
        <v>99</v>
      </c>
      <c r="D4" s="87"/>
    </row>
    <row r="5" spans="1:4" ht="18">
      <c r="A5" s="98" t="s">
        <v>23</v>
      </c>
      <c r="B5" s="89"/>
      <c r="C5" s="89">
        <f>+C6+C26+C36+C40+C47+C67</f>
        <v>49</v>
      </c>
      <c r="D5" s="89"/>
    </row>
    <row r="6" spans="1:4" ht="18">
      <c r="A6" s="99" t="s">
        <v>24</v>
      </c>
      <c r="B6" s="91"/>
      <c r="C6" s="91">
        <f>C7+C10+C13+C16+C19+C22</f>
        <v>13</v>
      </c>
      <c r="D6" s="91"/>
    </row>
    <row r="7" spans="1:4" ht="18">
      <c r="A7" s="100"/>
      <c r="B7" s="93" t="s">
        <v>981</v>
      </c>
      <c r="C7" s="93">
        <f t="shared" ref="C7" si="0">SUM(C8:C9)</f>
        <v>2</v>
      </c>
      <c r="D7" s="136"/>
    </row>
    <row r="8" spans="1:4" ht="33.75" customHeight="1">
      <c r="A8" s="101"/>
      <c r="B8" s="96" t="s">
        <v>982</v>
      </c>
      <c r="C8" s="96">
        <v>1</v>
      </c>
      <c r="D8" s="179" t="s">
        <v>2324</v>
      </c>
    </row>
    <row r="9" spans="1:4" ht="31.5" customHeight="1">
      <c r="A9" s="101"/>
      <c r="B9" s="96" t="s">
        <v>983</v>
      </c>
      <c r="C9" s="96">
        <v>1</v>
      </c>
      <c r="D9" s="179" t="s">
        <v>2325</v>
      </c>
    </row>
    <row r="10" spans="1:4" ht="18">
      <c r="A10" s="100"/>
      <c r="B10" s="93" t="s">
        <v>984</v>
      </c>
      <c r="C10" s="93">
        <f t="shared" ref="C10" si="1">SUM(C11:C12)</f>
        <v>2</v>
      </c>
      <c r="D10" s="181"/>
    </row>
    <row r="11" spans="1:4" ht="54">
      <c r="A11" s="101"/>
      <c r="B11" s="96" t="s">
        <v>985</v>
      </c>
      <c r="C11" s="96">
        <v>1</v>
      </c>
      <c r="D11" s="179" t="s">
        <v>2326</v>
      </c>
    </row>
    <row r="12" spans="1:4" ht="36">
      <c r="A12" s="101"/>
      <c r="B12" s="96" t="s">
        <v>986</v>
      </c>
      <c r="C12" s="96">
        <v>1</v>
      </c>
      <c r="D12" s="179" t="s">
        <v>2327</v>
      </c>
    </row>
    <row r="13" spans="1:4" ht="18">
      <c r="A13" s="100"/>
      <c r="B13" s="93" t="s">
        <v>987</v>
      </c>
      <c r="C13" s="93">
        <f t="shared" ref="C13" si="2">SUM(C14:C15)</f>
        <v>2</v>
      </c>
      <c r="D13" s="181"/>
    </row>
    <row r="14" spans="1:4" ht="36">
      <c r="A14" s="101"/>
      <c r="B14" s="96" t="s">
        <v>988</v>
      </c>
      <c r="C14" s="96">
        <v>1</v>
      </c>
      <c r="D14" s="179" t="s">
        <v>2328</v>
      </c>
    </row>
    <row r="15" spans="1:4" ht="15.75" customHeight="1">
      <c r="A15" s="101"/>
      <c r="B15" s="96" t="s">
        <v>989</v>
      </c>
      <c r="C15" s="96">
        <v>1</v>
      </c>
      <c r="D15" s="179" t="s">
        <v>2329</v>
      </c>
    </row>
    <row r="16" spans="1:4" ht="15.75" customHeight="1">
      <c r="A16" s="100"/>
      <c r="B16" s="93" t="s">
        <v>990</v>
      </c>
      <c r="C16" s="93">
        <f t="shared" ref="C16" si="3">SUM(C17:C18)</f>
        <v>2</v>
      </c>
      <c r="D16" s="181"/>
    </row>
    <row r="17" spans="1:4" ht="33.75" customHeight="1">
      <c r="A17" s="101"/>
      <c r="B17" s="96" t="s">
        <v>991</v>
      </c>
      <c r="C17" s="96">
        <v>1</v>
      </c>
      <c r="D17" s="179" t="s">
        <v>2330</v>
      </c>
    </row>
    <row r="18" spans="1:4" ht="15.75" customHeight="1">
      <c r="A18" s="101"/>
      <c r="B18" s="96" t="s">
        <v>992</v>
      </c>
      <c r="C18" s="96">
        <v>1</v>
      </c>
      <c r="D18" s="179" t="s">
        <v>2331</v>
      </c>
    </row>
    <row r="19" spans="1:4" ht="15.75" customHeight="1">
      <c r="A19" s="100"/>
      <c r="B19" s="93" t="s">
        <v>993</v>
      </c>
      <c r="C19" s="93">
        <f t="shared" ref="C19" si="4">SUM(C20:C21)</f>
        <v>2</v>
      </c>
      <c r="D19" s="183"/>
    </row>
    <row r="20" spans="1:4" ht="15.75" customHeight="1">
      <c r="A20" s="101"/>
      <c r="B20" s="96" t="s">
        <v>994</v>
      </c>
      <c r="C20" s="96">
        <v>1</v>
      </c>
      <c r="D20" s="179" t="s">
        <v>2332</v>
      </c>
    </row>
    <row r="21" spans="1:4" ht="15.75" customHeight="1">
      <c r="A21" s="101"/>
      <c r="B21" s="96" t="s">
        <v>995</v>
      </c>
      <c r="C21" s="96">
        <v>1</v>
      </c>
      <c r="D21" s="179" t="s">
        <v>2333</v>
      </c>
    </row>
    <row r="22" spans="1:4" ht="15.75" customHeight="1">
      <c r="A22" s="100"/>
      <c r="B22" s="93" t="s">
        <v>996</v>
      </c>
      <c r="C22" s="93">
        <f t="shared" ref="C22" si="5">SUM(C23:C25)</f>
        <v>3</v>
      </c>
      <c r="D22" s="183"/>
    </row>
    <row r="23" spans="1:4" ht="15.75" customHeight="1">
      <c r="A23" s="101"/>
      <c r="B23" s="96" t="s">
        <v>997</v>
      </c>
      <c r="C23" s="96">
        <v>1</v>
      </c>
      <c r="D23" s="179" t="s">
        <v>2334</v>
      </c>
    </row>
    <row r="24" spans="1:4" ht="15.75" customHeight="1">
      <c r="A24" s="101"/>
      <c r="B24" s="96" t="s">
        <v>998</v>
      </c>
      <c r="C24" s="96">
        <v>1</v>
      </c>
      <c r="D24" s="179" t="s">
        <v>2335</v>
      </c>
    </row>
    <row r="25" spans="1:4" ht="15.75" customHeight="1">
      <c r="A25" s="101"/>
      <c r="B25" s="96" t="s">
        <v>999</v>
      </c>
      <c r="C25" s="96">
        <v>1</v>
      </c>
      <c r="D25" s="179" t="s">
        <v>2336</v>
      </c>
    </row>
    <row r="26" spans="1:4" ht="15.75" customHeight="1">
      <c r="A26" s="99" t="s">
        <v>36</v>
      </c>
      <c r="B26" s="91"/>
      <c r="C26" s="91">
        <f t="shared" ref="C26" si="6">C27+C29+C32</f>
        <v>6</v>
      </c>
      <c r="D26" s="91"/>
    </row>
    <row r="27" spans="1:4" ht="15.75" customHeight="1">
      <c r="A27" s="100"/>
      <c r="B27" s="93" t="s">
        <v>1000</v>
      </c>
      <c r="C27" s="93">
        <f t="shared" ref="C27" si="7">C28</f>
        <v>1</v>
      </c>
      <c r="D27" s="182"/>
    </row>
    <row r="28" spans="1:4" ht="15.75" customHeight="1">
      <c r="A28" s="101"/>
      <c r="B28" s="96" t="s">
        <v>1001</v>
      </c>
      <c r="C28" s="96">
        <v>1</v>
      </c>
      <c r="D28" s="179" t="s">
        <v>2337</v>
      </c>
    </row>
    <row r="29" spans="1:4" ht="15.75" customHeight="1">
      <c r="A29" s="100"/>
      <c r="B29" s="93" t="s">
        <v>1002</v>
      </c>
      <c r="C29" s="93">
        <f t="shared" ref="C29" si="8">SUM(C30:C31)</f>
        <v>2</v>
      </c>
      <c r="D29" s="181"/>
    </row>
    <row r="30" spans="1:4" ht="15.75" customHeight="1">
      <c r="A30" s="101"/>
      <c r="B30" s="96" t="s">
        <v>1003</v>
      </c>
      <c r="C30" s="96">
        <v>1</v>
      </c>
      <c r="D30" s="179" t="s">
        <v>2338</v>
      </c>
    </row>
    <row r="31" spans="1:4" ht="15.75" customHeight="1">
      <c r="A31" s="101"/>
      <c r="B31" s="96" t="s">
        <v>1004</v>
      </c>
      <c r="C31" s="96">
        <v>1</v>
      </c>
      <c r="D31" s="179" t="s">
        <v>2339</v>
      </c>
    </row>
    <row r="32" spans="1:4" ht="15.75" customHeight="1">
      <c r="A32" s="100"/>
      <c r="B32" s="93" t="s">
        <v>1005</v>
      </c>
      <c r="C32" s="93">
        <f t="shared" ref="C32" si="9">SUM(C33:C35)</f>
        <v>3</v>
      </c>
      <c r="D32" s="181"/>
    </row>
    <row r="33" spans="1:4" ht="15.75" customHeight="1">
      <c r="A33" s="101"/>
      <c r="B33" s="96" t="s">
        <v>1006</v>
      </c>
      <c r="C33" s="102">
        <v>1</v>
      </c>
      <c r="D33" s="179" t="s">
        <v>2340</v>
      </c>
    </row>
    <row r="34" spans="1:4" ht="15.75" customHeight="1">
      <c r="A34" s="101"/>
      <c r="B34" s="96" t="s">
        <v>1007</v>
      </c>
      <c r="C34" s="96">
        <v>1</v>
      </c>
      <c r="D34" s="179" t="s">
        <v>2341</v>
      </c>
    </row>
    <row r="35" spans="1:4" ht="15.75" customHeight="1">
      <c r="A35" s="101"/>
      <c r="B35" s="96" t="s">
        <v>1008</v>
      </c>
      <c r="C35" s="96">
        <v>1</v>
      </c>
      <c r="D35" s="179" t="s">
        <v>2342</v>
      </c>
    </row>
    <row r="36" spans="1:4" ht="15.75" customHeight="1">
      <c r="A36" s="99" t="s">
        <v>47</v>
      </c>
      <c r="B36" s="91"/>
      <c r="C36" s="91">
        <f t="shared" ref="C36" si="10">C37</f>
        <v>2</v>
      </c>
      <c r="D36" s="91"/>
    </row>
    <row r="37" spans="1:4" ht="15.75" customHeight="1">
      <c r="A37" s="100"/>
      <c r="B37" s="93" t="s">
        <v>1009</v>
      </c>
      <c r="C37" s="93">
        <f t="shared" ref="C37" si="11">SUM(C38:C39)</f>
        <v>2</v>
      </c>
      <c r="D37" s="182"/>
    </row>
    <row r="38" spans="1:4" ht="15.75" customHeight="1">
      <c r="A38" s="101"/>
      <c r="B38" s="96" t="s">
        <v>1010</v>
      </c>
      <c r="C38" s="96">
        <v>1</v>
      </c>
      <c r="D38" s="179" t="s">
        <v>2051</v>
      </c>
    </row>
    <row r="39" spans="1:4" ht="15.75" customHeight="1">
      <c r="A39" s="103"/>
      <c r="B39" s="96" t="s">
        <v>1011</v>
      </c>
      <c r="C39" s="96">
        <v>1</v>
      </c>
      <c r="D39" s="179" t="s">
        <v>2343</v>
      </c>
    </row>
    <row r="40" spans="1:4" ht="15.75" customHeight="1">
      <c r="A40" s="99" t="s">
        <v>63</v>
      </c>
      <c r="B40" s="91"/>
      <c r="C40" s="91">
        <f t="shared" ref="C40" si="12">C41+C45</f>
        <v>3</v>
      </c>
      <c r="D40" s="91"/>
    </row>
    <row r="41" spans="1:4" ht="15.75" customHeight="1">
      <c r="A41" s="100"/>
      <c r="B41" s="93" t="s">
        <v>1012</v>
      </c>
      <c r="C41" s="93">
        <f t="shared" ref="C41" si="13">SUM(C42:C44)</f>
        <v>2</v>
      </c>
      <c r="D41" s="182"/>
    </row>
    <row r="42" spans="1:4" ht="15.75" customHeight="1">
      <c r="A42" s="101"/>
      <c r="B42" s="96" t="s">
        <v>1013</v>
      </c>
      <c r="C42" s="96">
        <v>1</v>
      </c>
      <c r="D42" s="179" t="s">
        <v>2344</v>
      </c>
    </row>
    <row r="43" spans="1:4" ht="15.75" customHeight="1">
      <c r="A43" s="101"/>
      <c r="B43" s="96" t="s">
        <v>1014</v>
      </c>
      <c r="C43" s="96">
        <v>1</v>
      </c>
      <c r="D43" s="179" t="s">
        <v>2345</v>
      </c>
    </row>
    <row r="44" spans="1:4" ht="15.75" customHeight="1">
      <c r="A44" s="101"/>
      <c r="B44" s="96" t="s">
        <v>1015</v>
      </c>
      <c r="C44" s="96">
        <v>0</v>
      </c>
      <c r="D44" s="179" t="s">
        <v>2346</v>
      </c>
    </row>
    <row r="45" spans="1:4" ht="15.75" customHeight="1">
      <c r="A45" s="100"/>
      <c r="B45" s="93" t="s">
        <v>1016</v>
      </c>
      <c r="C45" s="93">
        <f t="shared" ref="C45" si="14">C46</f>
        <v>1</v>
      </c>
      <c r="D45" s="181"/>
    </row>
    <row r="46" spans="1:4" ht="15.75" customHeight="1">
      <c r="A46" s="101"/>
      <c r="B46" s="96" t="s">
        <v>1017</v>
      </c>
      <c r="C46" s="96">
        <v>1</v>
      </c>
      <c r="D46" s="179" t="s">
        <v>2347</v>
      </c>
    </row>
    <row r="47" spans="1:4" ht="15.75" customHeight="1">
      <c r="A47" s="99" t="s">
        <v>73</v>
      </c>
      <c r="B47" s="91"/>
      <c r="C47" s="91">
        <f t="shared" ref="C47" si="15">C48+C52+C56+C60+C63</f>
        <v>13</v>
      </c>
      <c r="D47" s="91"/>
    </row>
    <row r="48" spans="1:4" ht="15.75" customHeight="1">
      <c r="A48" s="100"/>
      <c r="B48" s="93" t="s">
        <v>1018</v>
      </c>
      <c r="C48" s="93">
        <f t="shared" ref="C48" si="16">SUM(C49:C51)</f>
        <v>3</v>
      </c>
      <c r="D48" s="181"/>
    </row>
    <row r="49" spans="1:4" ht="15.75" customHeight="1">
      <c r="A49" s="101"/>
      <c r="B49" s="96" t="s">
        <v>1019</v>
      </c>
      <c r="C49" s="96">
        <v>1</v>
      </c>
      <c r="D49" s="179" t="s">
        <v>2348</v>
      </c>
    </row>
    <row r="50" spans="1:4" ht="15.75" customHeight="1">
      <c r="A50" s="101"/>
      <c r="B50" s="96" t="s">
        <v>1020</v>
      </c>
      <c r="C50" s="96">
        <v>1</v>
      </c>
      <c r="D50" s="179" t="s">
        <v>1439</v>
      </c>
    </row>
    <row r="51" spans="1:4" ht="15.75" customHeight="1">
      <c r="A51" s="101"/>
      <c r="B51" s="96" t="s">
        <v>1021</v>
      </c>
      <c r="C51" s="96">
        <v>1</v>
      </c>
      <c r="D51" s="179" t="s">
        <v>2349</v>
      </c>
    </row>
    <row r="52" spans="1:4" ht="15.75" customHeight="1">
      <c r="A52" s="100"/>
      <c r="B52" s="93" t="s">
        <v>1022</v>
      </c>
      <c r="C52" s="93">
        <f t="shared" ref="C52" si="17">SUM(C53:C55)</f>
        <v>2</v>
      </c>
      <c r="D52" s="181"/>
    </row>
    <row r="53" spans="1:4" ht="15.75" customHeight="1">
      <c r="A53" s="101"/>
      <c r="B53" s="96" t="s">
        <v>1023</v>
      </c>
      <c r="C53" s="96">
        <v>1</v>
      </c>
      <c r="D53" s="179" t="s">
        <v>2350</v>
      </c>
    </row>
    <row r="54" spans="1:4" ht="15.75" customHeight="1">
      <c r="A54" s="101"/>
      <c r="B54" s="96" t="s">
        <v>1024</v>
      </c>
      <c r="C54" s="96">
        <v>0</v>
      </c>
      <c r="D54" s="179" t="s">
        <v>2351</v>
      </c>
    </row>
    <row r="55" spans="1:4" ht="15.75" customHeight="1">
      <c r="A55" s="101"/>
      <c r="B55" s="96" t="s">
        <v>1025</v>
      </c>
      <c r="C55" s="96">
        <v>1</v>
      </c>
      <c r="D55" s="179" t="s">
        <v>2352</v>
      </c>
    </row>
    <row r="56" spans="1:4" ht="15.75" customHeight="1">
      <c r="A56" s="100"/>
      <c r="B56" s="93" t="s">
        <v>1026</v>
      </c>
      <c r="C56" s="93">
        <f t="shared" ref="C56" si="18">SUM(C57:C59)</f>
        <v>3</v>
      </c>
      <c r="D56" s="181"/>
    </row>
    <row r="57" spans="1:4" ht="15.75" customHeight="1">
      <c r="A57" s="101"/>
      <c r="B57" s="96" t="s">
        <v>1027</v>
      </c>
      <c r="C57" s="96">
        <v>1</v>
      </c>
      <c r="D57" s="179" t="s">
        <v>2353</v>
      </c>
    </row>
    <row r="58" spans="1:4" ht="15.75" customHeight="1">
      <c r="A58" s="101"/>
      <c r="B58" s="96" t="s">
        <v>1028</v>
      </c>
      <c r="C58" s="96">
        <v>1</v>
      </c>
      <c r="D58" s="179" t="s">
        <v>2354</v>
      </c>
    </row>
    <row r="59" spans="1:4" ht="15.75" customHeight="1">
      <c r="A59" s="101"/>
      <c r="B59" s="96" t="s">
        <v>1029</v>
      </c>
      <c r="C59" s="96">
        <v>1</v>
      </c>
      <c r="D59" s="179" t="s">
        <v>2355</v>
      </c>
    </row>
    <row r="60" spans="1:4" ht="15.75" customHeight="1">
      <c r="A60" s="100"/>
      <c r="B60" s="93" t="s">
        <v>1030</v>
      </c>
      <c r="C60" s="93">
        <f t="shared" ref="C60" si="19">SUM(C61:C62)</f>
        <v>2</v>
      </c>
      <c r="D60" s="181"/>
    </row>
    <row r="61" spans="1:4" ht="15.75" customHeight="1">
      <c r="A61" s="101"/>
      <c r="B61" s="96" t="s">
        <v>1031</v>
      </c>
      <c r="C61" s="96">
        <v>1</v>
      </c>
      <c r="D61" s="179" t="s">
        <v>2356</v>
      </c>
    </row>
    <row r="62" spans="1:4" ht="15.75" customHeight="1">
      <c r="A62" s="101"/>
      <c r="B62" s="96" t="s">
        <v>1032</v>
      </c>
      <c r="C62" s="96">
        <v>1</v>
      </c>
      <c r="D62" s="179" t="s">
        <v>915</v>
      </c>
    </row>
    <row r="63" spans="1:4" ht="15.75" customHeight="1">
      <c r="A63" s="100"/>
      <c r="B63" s="93" t="s">
        <v>1033</v>
      </c>
      <c r="C63" s="93">
        <f t="shared" ref="C63" si="20">SUM(C64:C66)</f>
        <v>3</v>
      </c>
      <c r="D63" s="181"/>
    </row>
    <row r="64" spans="1:4" ht="15.75" customHeight="1">
      <c r="A64" s="101"/>
      <c r="B64" s="96" t="s">
        <v>1034</v>
      </c>
      <c r="C64" s="96">
        <v>1</v>
      </c>
      <c r="D64" s="179" t="s">
        <v>2357</v>
      </c>
    </row>
    <row r="65" spans="1:4" ht="15.75" customHeight="1">
      <c r="A65" s="101"/>
      <c r="B65" s="96" t="s">
        <v>1035</v>
      </c>
      <c r="C65" s="96">
        <v>1</v>
      </c>
      <c r="D65" s="179" t="s">
        <v>2358</v>
      </c>
    </row>
    <row r="66" spans="1:4" ht="15.75" customHeight="1">
      <c r="A66" s="101"/>
      <c r="B66" s="96" t="s">
        <v>1036</v>
      </c>
      <c r="C66" s="96">
        <v>1</v>
      </c>
      <c r="D66" s="179" t="s">
        <v>2359</v>
      </c>
    </row>
    <row r="67" spans="1:4" ht="15.75" customHeight="1">
      <c r="A67" s="99" t="s">
        <v>80</v>
      </c>
      <c r="B67" s="91"/>
      <c r="C67" s="91">
        <f t="shared" ref="C67" si="21">C68+C71+C75+C78+C82</f>
        <v>12</v>
      </c>
      <c r="D67" s="91"/>
    </row>
    <row r="68" spans="1:4" ht="15.75" customHeight="1">
      <c r="A68" s="100"/>
      <c r="B68" s="93" t="s">
        <v>1037</v>
      </c>
      <c r="C68" s="93">
        <f t="shared" ref="C68" si="22">SUM(C69:C70)</f>
        <v>2</v>
      </c>
      <c r="D68" s="181"/>
    </row>
    <row r="69" spans="1:4" ht="15.75" customHeight="1">
      <c r="A69" s="101"/>
      <c r="B69" s="96" t="s">
        <v>1038</v>
      </c>
      <c r="C69" s="96">
        <v>1</v>
      </c>
      <c r="D69" s="179" t="s">
        <v>2360</v>
      </c>
    </row>
    <row r="70" spans="1:4" ht="15.75" customHeight="1">
      <c r="A70" s="101"/>
      <c r="B70" s="96" t="s">
        <v>1039</v>
      </c>
      <c r="C70" s="96">
        <v>1</v>
      </c>
      <c r="D70" s="179" t="s">
        <v>2361</v>
      </c>
    </row>
    <row r="71" spans="1:4" ht="15.75" customHeight="1">
      <c r="A71" s="100"/>
      <c r="B71" s="93" t="s">
        <v>1040</v>
      </c>
      <c r="C71" s="93">
        <f t="shared" ref="C71" si="23">SUM(C72:C74)</f>
        <v>3</v>
      </c>
      <c r="D71" s="181"/>
    </row>
    <row r="72" spans="1:4" ht="15.75" customHeight="1">
      <c r="A72" s="101"/>
      <c r="B72" s="96" t="s">
        <v>1041</v>
      </c>
      <c r="C72" s="96">
        <v>1</v>
      </c>
      <c r="D72" s="179" t="s">
        <v>2362</v>
      </c>
    </row>
    <row r="73" spans="1:4" ht="15.75" customHeight="1">
      <c r="A73" s="101"/>
      <c r="B73" s="96" t="s">
        <v>1042</v>
      </c>
      <c r="C73" s="96">
        <v>1</v>
      </c>
      <c r="D73" s="179" t="s">
        <v>2363</v>
      </c>
    </row>
    <row r="74" spans="1:4" ht="15.75" customHeight="1">
      <c r="A74" s="101"/>
      <c r="B74" s="96" t="s">
        <v>1043</v>
      </c>
      <c r="C74" s="96">
        <v>1</v>
      </c>
      <c r="D74" s="179" t="s">
        <v>2364</v>
      </c>
    </row>
    <row r="75" spans="1:4" ht="15.75" customHeight="1">
      <c r="A75" s="100"/>
      <c r="B75" s="93" t="s">
        <v>204</v>
      </c>
      <c r="C75" s="93">
        <f t="shared" ref="C75" si="24">SUM(C76:C77)</f>
        <v>2</v>
      </c>
      <c r="D75" s="181"/>
    </row>
    <row r="76" spans="1:4" ht="15.75" customHeight="1">
      <c r="A76" s="101"/>
      <c r="B76" s="96" t="s">
        <v>1044</v>
      </c>
      <c r="C76" s="96">
        <v>1</v>
      </c>
      <c r="D76" s="179" t="s">
        <v>2365</v>
      </c>
    </row>
    <row r="77" spans="1:4" ht="15.75" customHeight="1">
      <c r="A77" s="101"/>
      <c r="B77" s="96" t="s">
        <v>1045</v>
      </c>
      <c r="C77" s="96">
        <v>1</v>
      </c>
      <c r="D77" s="179" t="s">
        <v>2366</v>
      </c>
    </row>
    <row r="78" spans="1:4" ht="15.75" customHeight="1">
      <c r="A78" s="100"/>
      <c r="B78" s="93" t="s">
        <v>1046</v>
      </c>
      <c r="C78" s="93">
        <f t="shared" ref="C78" si="25">SUM(C79:C81)</f>
        <v>3</v>
      </c>
      <c r="D78" s="181"/>
    </row>
    <row r="79" spans="1:4" ht="15.75" customHeight="1">
      <c r="A79" s="101"/>
      <c r="B79" s="96" t="s">
        <v>1047</v>
      </c>
      <c r="C79" s="96">
        <v>1</v>
      </c>
      <c r="D79" s="179" t="s">
        <v>2367</v>
      </c>
    </row>
    <row r="80" spans="1:4" ht="15.75" customHeight="1">
      <c r="A80" s="101"/>
      <c r="B80" s="96" t="s">
        <v>1048</v>
      </c>
      <c r="C80" s="96">
        <v>1</v>
      </c>
      <c r="D80" s="179" t="s">
        <v>2108</v>
      </c>
    </row>
    <row r="81" spans="1:4" ht="15.75" customHeight="1">
      <c r="A81" s="101"/>
      <c r="B81" s="96" t="s">
        <v>1049</v>
      </c>
      <c r="C81" s="96">
        <v>1</v>
      </c>
      <c r="D81" s="179" t="s">
        <v>2368</v>
      </c>
    </row>
    <row r="82" spans="1:4" ht="15.75" customHeight="1">
      <c r="A82" s="100"/>
      <c r="B82" s="93" t="s">
        <v>1050</v>
      </c>
      <c r="C82" s="93">
        <f t="shared" ref="C82" si="26">SUM(C83:C84)</f>
        <v>2</v>
      </c>
      <c r="D82" s="181"/>
    </row>
    <row r="83" spans="1:4" ht="15.75" customHeight="1">
      <c r="A83" s="101"/>
      <c r="B83" s="96" t="s">
        <v>1051</v>
      </c>
      <c r="C83" s="96">
        <v>1</v>
      </c>
      <c r="D83" s="179" t="s">
        <v>2369</v>
      </c>
    </row>
    <row r="84" spans="1:4" ht="15.75" customHeight="1">
      <c r="A84" s="101"/>
      <c r="B84" s="96" t="s">
        <v>1052</v>
      </c>
      <c r="C84" s="96">
        <v>1</v>
      </c>
      <c r="D84" s="179" t="s">
        <v>2110</v>
      </c>
    </row>
    <row r="85" spans="1:4" ht="15.75" customHeight="1">
      <c r="A85" s="98" t="s">
        <v>96</v>
      </c>
      <c r="B85" s="89"/>
      <c r="C85" s="89">
        <f>C86+C92</f>
        <v>17</v>
      </c>
      <c r="D85" s="89"/>
    </row>
    <row r="86" spans="1:4" ht="15.75" customHeight="1">
      <c r="A86" s="99" t="s">
        <v>24</v>
      </c>
      <c r="B86" s="91"/>
      <c r="C86" s="91">
        <f>C87+C89</f>
        <v>3</v>
      </c>
      <c r="D86" s="91"/>
    </row>
    <row r="87" spans="1:4" ht="15.75" customHeight="1">
      <c r="A87" s="100"/>
      <c r="B87" s="93" t="s">
        <v>993</v>
      </c>
      <c r="C87" s="93">
        <f>SUM(C88:C88)</f>
        <v>1</v>
      </c>
      <c r="D87" s="136"/>
    </row>
    <row r="88" spans="1:4" ht="15.75" customHeight="1">
      <c r="A88" s="101"/>
      <c r="B88" s="39" t="s">
        <v>1053</v>
      </c>
      <c r="C88" s="96">
        <v>1</v>
      </c>
      <c r="D88" s="179" t="s">
        <v>2370</v>
      </c>
    </row>
    <row r="89" spans="1:4" ht="15.75" customHeight="1">
      <c r="A89" s="100"/>
      <c r="B89" s="93" t="s">
        <v>1054</v>
      </c>
      <c r="C89" s="93">
        <f t="shared" ref="C89" si="27">SUM(C90:C91)</f>
        <v>2</v>
      </c>
      <c r="D89" s="136"/>
    </row>
    <row r="90" spans="1:4" ht="15.75" customHeight="1">
      <c r="A90" s="101"/>
      <c r="B90" s="39" t="s">
        <v>1055</v>
      </c>
      <c r="C90" s="102">
        <v>1</v>
      </c>
      <c r="D90" s="179" t="s">
        <v>2371</v>
      </c>
    </row>
    <row r="91" spans="1:4" ht="39.75" customHeight="1">
      <c r="A91" s="101"/>
      <c r="B91" s="39" t="s">
        <v>1056</v>
      </c>
      <c r="C91" s="102">
        <v>1</v>
      </c>
      <c r="D91" s="179" t="s">
        <v>2372</v>
      </c>
    </row>
    <row r="92" spans="1:4" ht="15.75" customHeight="1">
      <c r="A92" s="99" t="s">
        <v>36</v>
      </c>
      <c r="B92" s="91"/>
      <c r="C92" s="91">
        <f t="shared" ref="C92" si="28">C93+C96+C98+C102+C106+C110</f>
        <v>14</v>
      </c>
      <c r="D92" s="91"/>
    </row>
    <row r="93" spans="1:4" ht="15.75" customHeight="1">
      <c r="A93" s="100"/>
      <c r="B93" s="93" t="s">
        <v>1057</v>
      </c>
      <c r="C93" s="93">
        <f t="shared" ref="C93" si="29">SUM(C94:C95)</f>
        <v>2</v>
      </c>
      <c r="D93" s="181"/>
    </row>
    <row r="94" spans="1:4" ht="15.75" customHeight="1">
      <c r="A94" s="101"/>
      <c r="B94" s="39" t="s">
        <v>1058</v>
      </c>
      <c r="C94" s="96">
        <v>1</v>
      </c>
      <c r="D94" s="179" t="s">
        <v>2373</v>
      </c>
    </row>
    <row r="95" spans="1:4" ht="15.75" customHeight="1">
      <c r="A95" s="104"/>
      <c r="B95" s="96" t="s">
        <v>1059</v>
      </c>
      <c r="C95" s="96">
        <v>1</v>
      </c>
      <c r="D95" s="179" t="s">
        <v>2374</v>
      </c>
    </row>
    <row r="96" spans="1:4" ht="15.75" customHeight="1">
      <c r="A96" s="100"/>
      <c r="B96" s="93" t="s">
        <v>1060</v>
      </c>
      <c r="C96" s="93">
        <f t="shared" ref="C96" si="30">SUM(C97)</f>
        <v>1</v>
      </c>
      <c r="D96" s="181"/>
    </row>
    <row r="97" spans="1:4" ht="54.75" customHeight="1">
      <c r="A97" s="101"/>
      <c r="B97" s="96" t="s">
        <v>1061</v>
      </c>
      <c r="C97" s="102">
        <v>1</v>
      </c>
      <c r="D97" s="179" t="s">
        <v>2375</v>
      </c>
    </row>
    <row r="98" spans="1:4" ht="15.75" customHeight="1">
      <c r="A98" s="100"/>
      <c r="B98" s="93" t="s">
        <v>1062</v>
      </c>
      <c r="C98" s="93">
        <f t="shared" ref="C98" si="31">SUM(C99:C101)</f>
        <v>3</v>
      </c>
      <c r="D98" s="181"/>
    </row>
    <row r="99" spans="1:4" ht="15.75" customHeight="1">
      <c r="A99" s="101"/>
      <c r="B99" s="96" t="s">
        <v>1063</v>
      </c>
      <c r="C99" s="102">
        <v>1</v>
      </c>
      <c r="D99" s="179" t="s">
        <v>2376</v>
      </c>
    </row>
    <row r="100" spans="1:4" ht="15.75" customHeight="1">
      <c r="A100" s="101"/>
      <c r="B100" s="96" t="s">
        <v>1064</v>
      </c>
      <c r="C100" s="96">
        <v>1</v>
      </c>
      <c r="D100" s="179" t="s">
        <v>2377</v>
      </c>
    </row>
    <row r="101" spans="1:4" ht="36" customHeight="1">
      <c r="A101" s="101"/>
      <c r="B101" s="96" t="s">
        <v>1065</v>
      </c>
      <c r="C101" s="102">
        <v>1</v>
      </c>
      <c r="D101" s="179" t="s">
        <v>2378</v>
      </c>
    </row>
    <row r="102" spans="1:4" ht="15.75" customHeight="1">
      <c r="A102" s="100"/>
      <c r="B102" s="93" t="s">
        <v>1066</v>
      </c>
      <c r="C102" s="93">
        <f t="shared" ref="C102" si="32">SUM(C103:C105)</f>
        <v>3</v>
      </c>
      <c r="D102" s="181"/>
    </row>
    <row r="103" spans="1:4" ht="36.75" customHeight="1">
      <c r="A103" s="101"/>
      <c r="B103" s="96" t="s">
        <v>1067</v>
      </c>
      <c r="C103" s="102">
        <v>1</v>
      </c>
      <c r="D103" s="179" t="s">
        <v>2379</v>
      </c>
    </row>
    <row r="104" spans="1:4" ht="27.75" customHeight="1">
      <c r="A104" s="101"/>
      <c r="B104" s="96" t="s">
        <v>1068</v>
      </c>
      <c r="C104" s="96">
        <v>1</v>
      </c>
      <c r="D104" s="179" t="s">
        <v>1167</v>
      </c>
    </row>
    <row r="105" spans="1:4" ht="31.5" customHeight="1">
      <c r="A105" s="101"/>
      <c r="B105" s="96" t="s">
        <v>1069</v>
      </c>
      <c r="C105" s="102">
        <v>1</v>
      </c>
      <c r="D105" s="179" t="s">
        <v>2380</v>
      </c>
    </row>
    <row r="106" spans="1:4" ht="15.75" customHeight="1">
      <c r="A106" s="100"/>
      <c r="B106" s="93" t="s">
        <v>1070</v>
      </c>
      <c r="C106" s="93">
        <f t="shared" ref="C106" si="33">SUM(C107:C109)</f>
        <v>3</v>
      </c>
      <c r="D106" s="181"/>
    </row>
    <row r="107" spans="1:4" ht="15.75" customHeight="1">
      <c r="A107" s="101"/>
      <c r="B107" s="96" t="s">
        <v>1071</v>
      </c>
      <c r="C107" s="96">
        <v>1</v>
      </c>
      <c r="D107" s="179" t="s">
        <v>2381</v>
      </c>
    </row>
    <row r="108" spans="1:4" ht="15.75" customHeight="1">
      <c r="A108" s="101"/>
      <c r="B108" s="96" t="s">
        <v>1072</v>
      </c>
      <c r="C108" s="96">
        <v>1</v>
      </c>
      <c r="D108" s="179" t="s">
        <v>2382</v>
      </c>
    </row>
    <row r="109" spans="1:4" ht="33.75" customHeight="1">
      <c r="A109" s="101"/>
      <c r="B109" s="96" t="s">
        <v>1073</v>
      </c>
      <c r="C109" s="102">
        <v>1</v>
      </c>
      <c r="D109" s="179" t="s">
        <v>2383</v>
      </c>
    </row>
    <row r="110" spans="1:4" ht="15.75" customHeight="1">
      <c r="A110" s="100" t="s">
        <v>1074</v>
      </c>
      <c r="B110" s="93"/>
      <c r="C110" s="93">
        <f t="shared" ref="C110" si="34">SUM(C111:C112)</f>
        <v>2</v>
      </c>
      <c r="D110" s="181"/>
    </row>
    <row r="111" spans="1:4" ht="15.75" customHeight="1">
      <c r="A111" s="101"/>
      <c r="B111" s="96" t="s">
        <v>1075</v>
      </c>
      <c r="C111" s="102">
        <v>1</v>
      </c>
      <c r="D111" s="179" t="s">
        <v>2384</v>
      </c>
    </row>
    <row r="112" spans="1:4" ht="15.75" customHeight="1">
      <c r="A112" s="101"/>
      <c r="B112" s="96" t="s">
        <v>1076</v>
      </c>
      <c r="C112" s="102">
        <v>1</v>
      </c>
      <c r="D112" s="179" t="s">
        <v>2385</v>
      </c>
    </row>
    <row r="113" spans="1:4" ht="15.75" customHeight="1">
      <c r="A113" s="98" t="s">
        <v>116</v>
      </c>
      <c r="B113" s="89"/>
      <c r="C113" s="89">
        <f t="shared" ref="C113" si="35">C114+C118</f>
        <v>11</v>
      </c>
      <c r="D113" s="89"/>
    </row>
    <row r="114" spans="1:4" ht="15.75" customHeight="1">
      <c r="A114" s="99" t="s">
        <v>24</v>
      </c>
      <c r="B114" s="91"/>
      <c r="C114" s="91">
        <f t="shared" ref="C114" si="36">C115</f>
        <v>2</v>
      </c>
      <c r="D114" s="91"/>
    </row>
    <row r="115" spans="1:4" ht="15.75" customHeight="1">
      <c r="A115" s="100"/>
      <c r="B115" s="93" t="s">
        <v>1077</v>
      </c>
      <c r="C115" s="93">
        <f t="shared" ref="C115" si="37">SUM(C116:C117)</f>
        <v>2</v>
      </c>
      <c r="D115" s="136"/>
    </row>
    <row r="116" spans="1:4" ht="15.75" customHeight="1">
      <c r="A116" s="101"/>
      <c r="B116" s="96" t="s">
        <v>1078</v>
      </c>
      <c r="C116" s="96">
        <v>1</v>
      </c>
      <c r="D116" s="179" t="s">
        <v>2386</v>
      </c>
    </row>
    <row r="117" spans="1:4" ht="15.75" customHeight="1">
      <c r="A117" s="101"/>
      <c r="B117" s="96" t="s">
        <v>1079</v>
      </c>
      <c r="C117" s="96">
        <v>1</v>
      </c>
      <c r="D117" s="179" t="s">
        <v>2387</v>
      </c>
    </row>
    <row r="118" spans="1:4" ht="15.75" customHeight="1">
      <c r="A118" s="99" t="s">
        <v>36</v>
      </c>
      <c r="B118" s="91"/>
      <c r="C118" s="91">
        <f>+C119+C123+C126+C129+C131</f>
        <v>9</v>
      </c>
      <c r="D118" s="91"/>
    </row>
    <row r="119" spans="1:4" ht="15.75" customHeight="1">
      <c r="A119" s="100"/>
      <c r="B119" s="93" t="s">
        <v>1080</v>
      </c>
      <c r="C119" s="93">
        <f t="shared" ref="C119" si="38">SUM(C120:C122)</f>
        <v>3</v>
      </c>
      <c r="D119" s="136"/>
    </row>
    <row r="120" spans="1:4" ht="15.75" customHeight="1">
      <c r="A120" s="101"/>
      <c r="B120" s="96" t="s">
        <v>1081</v>
      </c>
      <c r="C120" s="102">
        <v>1</v>
      </c>
      <c r="D120" s="179" t="s">
        <v>2388</v>
      </c>
    </row>
    <row r="121" spans="1:4" ht="15.75" customHeight="1">
      <c r="A121" s="101"/>
      <c r="B121" s="96" t="s">
        <v>1082</v>
      </c>
      <c r="C121" s="102">
        <v>1</v>
      </c>
      <c r="D121" s="179" t="s">
        <v>2389</v>
      </c>
    </row>
    <row r="122" spans="1:4" ht="15.75" customHeight="1">
      <c r="A122" s="101"/>
      <c r="B122" s="96" t="s">
        <v>1083</v>
      </c>
      <c r="C122" s="102">
        <v>1</v>
      </c>
      <c r="D122" s="179" t="s">
        <v>392</v>
      </c>
    </row>
    <row r="123" spans="1:4" ht="15.75" customHeight="1">
      <c r="A123" s="100"/>
      <c r="B123" s="93" t="s">
        <v>1084</v>
      </c>
      <c r="C123" s="93">
        <f>SUM(C124:C125)</f>
        <v>2</v>
      </c>
      <c r="D123" s="136"/>
    </row>
    <row r="124" spans="1:4" ht="15.75" customHeight="1">
      <c r="A124" s="101"/>
      <c r="B124" s="96" t="s">
        <v>1085</v>
      </c>
      <c r="C124" s="96">
        <v>1</v>
      </c>
      <c r="D124" s="179" t="s">
        <v>2390</v>
      </c>
    </row>
    <row r="125" spans="1:4" ht="15.75" customHeight="1">
      <c r="A125" s="101"/>
      <c r="B125" s="96" t="s">
        <v>1086</v>
      </c>
      <c r="C125" s="96">
        <v>1</v>
      </c>
      <c r="D125" s="179" t="s">
        <v>2391</v>
      </c>
    </row>
    <row r="126" spans="1:4" ht="15.75" customHeight="1">
      <c r="A126" s="100"/>
      <c r="B126" s="93" t="s">
        <v>1087</v>
      </c>
      <c r="C126" s="93">
        <f t="shared" ref="C126" si="39">SUM(C127:C128)</f>
        <v>2</v>
      </c>
      <c r="D126" s="136"/>
    </row>
    <row r="127" spans="1:4" ht="15.75" customHeight="1">
      <c r="A127" s="101"/>
      <c r="B127" s="96" t="s">
        <v>1088</v>
      </c>
      <c r="C127" s="102">
        <v>1</v>
      </c>
      <c r="D127" s="179" t="s">
        <v>2392</v>
      </c>
    </row>
    <row r="128" spans="1:4" ht="15.75" customHeight="1">
      <c r="A128" s="101"/>
      <c r="B128" s="96" t="s">
        <v>1089</v>
      </c>
      <c r="C128" s="102">
        <v>1</v>
      </c>
      <c r="D128" s="179" t="s">
        <v>2393</v>
      </c>
    </row>
    <row r="129" spans="1:4" ht="15.75" customHeight="1">
      <c r="A129" s="100"/>
      <c r="B129" s="93" t="s">
        <v>1090</v>
      </c>
      <c r="C129" s="93">
        <f>SUM(C130:C130)</f>
        <v>1</v>
      </c>
      <c r="D129" s="136"/>
    </row>
    <row r="130" spans="1:4" ht="15.75" customHeight="1">
      <c r="A130" s="101"/>
      <c r="B130" s="96" t="s">
        <v>1091</v>
      </c>
      <c r="C130" s="96">
        <v>1</v>
      </c>
      <c r="D130" s="179" t="s">
        <v>2394</v>
      </c>
    </row>
    <row r="131" spans="1:4" ht="15.75" customHeight="1">
      <c r="A131" s="100"/>
      <c r="B131" s="93" t="s">
        <v>451</v>
      </c>
      <c r="C131" s="93">
        <f>SUM(C132:C132)</f>
        <v>1</v>
      </c>
      <c r="D131" s="136"/>
    </row>
    <row r="132" spans="1:4" ht="15.75" customHeight="1">
      <c r="A132" s="101"/>
      <c r="B132" s="96" t="s">
        <v>1092</v>
      </c>
      <c r="C132" s="96">
        <v>1</v>
      </c>
      <c r="D132" s="179" t="s">
        <v>2395</v>
      </c>
    </row>
    <row r="133" spans="1:4" ht="15.75" customHeight="1">
      <c r="A133" s="98" t="s">
        <v>126</v>
      </c>
      <c r="B133" s="89"/>
      <c r="C133" s="89">
        <f>C134+C145</f>
        <v>22</v>
      </c>
      <c r="D133" s="89"/>
    </row>
    <row r="134" spans="1:4" ht="15.75" customHeight="1">
      <c r="A134" s="99" t="s">
        <v>24</v>
      </c>
      <c r="B134" s="91"/>
      <c r="C134" s="91">
        <f>C135+C139+C142</f>
        <v>7</v>
      </c>
      <c r="D134" s="91"/>
    </row>
    <row r="135" spans="1:4" ht="15.75" customHeight="1">
      <c r="A135" s="100"/>
      <c r="B135" s="93" t="s">
        <v>1093</v>
      </c>
      <c r="C135" s="93">
        <f t="shared" ref="C135" si="40">SUM(C136:C138)</f>
        <v>3</v>
      </c>
      <c r="D135" s="136"/>
    </row>
    <row r="136" spans="1:4" ht="15.75" customHeight="1">
      <c r="A136" s="101"/>
      <c r="B136" s="105" t="s">
        <v>1094</v>
      </c>
      <c r="C136" s="106">
        <v>1</v>
      </c>
      <c r="D136" s="179" t="s">
        <v>2396</v>
      </c>
    </row>
    <row r="137" spans="1:4" ht="15.75" customHeight="1">
      <c r="A137" s="101"/>
      <c r="B137" s="105" t="s">
        <v>1095</v>
      </c>
      <c r="C137" s="106">
        <v>1</v>
      </c>
      <c r="D137" s="179" t="s">
        <v>2397</v>
      </c>
    </row>
    <row r="138" spans="1:4" ht="15.75" customHeight="1">
      <c r="A138" s="101"/>
      <c r="B138" s="105" t="s">
        <v>1096</v>
      </c>
      <c r="C138" s="106">
        <v>1</v>
      </c>
      <c r="D138" s="179" t="s">
        <v>301</v>
      </c>
    </row>
    <row r="139" spans="1:4" ht="15.75" customHeight="1">
      <c r="A139" s="100"/>
      <c r="B139" s="93" t="s">
        <v>1097</v>
      </c>
      <c r="C139" s="93">
        <f t="shared" ref="C139" si="41">SUM(C140:C141)</f>
        <v>2</v>
      </c>
      <c r="D139" s="181"/>
    </row>
    <row r="140" spans="1:4" ht="15.75" customHeight="1">
      <c r="A140" s="101"/>
      <c r="B140" s="105" t="s">
        <v>1098</v>
      </c>
      <c r="C140" s="105">
        <v>1</v>
      </c>
      <c r="D140" s="179" t="s">
        <v>2398</v>
      </c>
    </row>
    <row r="141" spans="1:4" ht="15.75" customHeight="1">
      <c r="A141" s="104"/>
      <c r="B141" s="105" t="s">
        <v>1099</v>
      </c>
      <c r="C141" s="105">
        <v>1</v>
      </c>
      <c r="D141" s="179" t="s">
        <v>2399</v>
      </c>
    </row>
    <row r="142" spans="1:4" ht="15.75" customHeight="1">
      <c r="A142" s="100"/>
      <c r="B142" s="93" t="s">
        <v>1100</v>
      </c>
      <c r="C142" s="93">
        <f t="shared" ref="C142" si="42">SUM(C143:C144)</f>
        <v>2</v>
      </c>
      <c r="D142" s="181"/>
    </row>
    <row r="143" spans="1:4" ht="15.75" customHeight="1">
      <c r="A143" s="101"/>
      <c r="B143" s="105" t="s">
        <v>1101</v>
      </c>
      <c r="C143" s="106">
        <v>1</v>
      </c>
      <c r="D143" s="179" t="s">
        <v>2400</v>
      </c>
    </row>
    <row r="144" spans="1:4" ht="15.75" customHeight="1">
      <c r="A144" s="104"/>
      <c r="B144" s="105" t="s">
        <v>1102</v>
      </c>
      <c r="C144" s="106">
        <v>1</v>
      </c>
      <c r="D144" s="179" t="s">
        <v>2401</v>
      </c>
    </row>
    <row r="145" spans="1:4" ht="15.75" customHeight="1">
      <c r="A145" s="99" t="s">
        <v>36</v>
      </c>
      <c r="B145" s="91"/>
      <c r="C145" s="91">
        <f>C146+C150+C154+C157+C160+C162+C165</f>
        <v>15</v>
      </c>
      <c r="D145" s="91"/>
    </row>
    <row r="146" spans="1:4" ht="15.75" customHeight="1">
      <c r="A146" s="100"/>
      <c r="B146" s="93" t="s">
        <v>993</v>
      </c>
      <c r="C146" s="93">
        <f t="shared" ref="C146" si="43">SUM(C147:C149)</f>
        <v>3</v>
      </c>
      <c r="D146" s="136"/>
    </row>
    <row r="147" spans="1:4" ht="15.75" customHeight="1">
      <c r="A147" s="101"/>
      <c r="B147" s="105" t="s">
        <v>1103</v>
      </c>
      <c r="C147" s="105">
        <v>1</v>
      </c>
      <c r="D147" s="179" t="s">
        <v>2402</v>
      </c>
    </row>
    <row r="148" spans="1:4" ht="15.75" customHeight="1">
      <c r="A148" s="101"/>
      <c r="B148" s="105" t="s">
        <v>1104</v>
      </c>
      <c r="C148" s="105">
        <v>1</v>
      </c>
      <c r="D148" s="179" t="s">
        <v>2403</v>
      </c>
    </row>
    <row r="149" spans="1:4" ht="15.75" customHeight="1">
      <c r="A149" s="101"/>
      <c r="B149" s="105" t="s">
        <v>1105</v>
      </c>
      <c r="C149" s="105">
        <v>1</v>
      </c>
      <c r="D149" s="179" t="s">
        <v>2404</v>
      </c>
    </row>
    <row r="150" spans="1:4" ht="15.75" customHeight="1">
      <c r="A150" s="100"/>
      <c r="B150" s="93" t="s">
        <v>1106</v>
      </c>
      <c r="C150" s="93">
        <f t="shared" ref="C150" si="44">SUM(C151:C153)</f>
        <v>3</v>
      </c>
      <c r="D150" s="181"/>
    </row>
    <row r="151" spans="1:4" ht="15.75" customHeight="1">
      <c r="A151" s="101"/>
      <c r="B151" s="105" t="s">
        <v>1107</v>
      </c>
      <c r="C151" s="105">
        <v>1</v>
      </c>
      <c r="D151" s="179" t="s">
        <v>2405</v>
      </c>
    </row>
    <row r="152" spans="1:4" ht="15.75" customHeight="1">
      <c r="A152" s="101"/>
      <c r="B152" s="105" t="s">
        <v>1108</v>
      </c>
      <c r="C152" s="105">
        <v>1</v>
      </c>
      <c r="D152" s="179" t="s">
        <v>2406</v>
      </c>
    </row>
    <row r="153" spans="1:4" ht="15.75" customHeight="1">
      <c r="A153" s="101"/>
      <c r="B153" s="105" t="s">
        <v>1109</v>
      </c>
      <c r="C153" s="105">
        <v>1</v>
      </c>
      <c r="D153" s="179" t="s">
        <v>2407</v>
      </c>
    </row>
    <row r="154" spans="1:4" ht="15.75" customHeight="1">
      <c r="A154" s="100"/>
      <c r="B154" s="93" t="s">
        <v>1110</v>
      </c>
      <c r="C154" s="93">
        <f t="shared" ref="C154" si="45">SUM(C155:C156)</f>
        <v>2</v>
      </c>
      <c r="D154" s="181"/>
    </row>
    <row r="155" spans="1:4" ht="33.75" customHeight="1">
      <c r="A155" s="101"/>
      <c r="B155" s="105" t="s">
        <v>1111</v>
      </c>
      <c r="C155" s="105">
        <v>1</v>
      </c>
      <c r="D155" s="179" t="s">
        <v>2408</v>
      </c>
    </row>
    <row r="156" spans="1:4" ht="15.75" customHeight="1">
      <c r="A156" s="101"/>
      <c r="B156" s="105" t="s">
        <v>1112</v>
      </c>
      <c r="C156" s="105">
        <v>1</v>
      </c>
      <c r="D156" s="179" t="s">
        <v>483</v>
      </c>
    </row>
    <row r="157" spans="1:4" ht="15.75" customHeight="1">
      <c r="A157" s="100"/>
      <c r="B157" s="93" t="s">
        <v>1113</v>
      </c>
      <c r="C157" s="93">
        <f t="shared" ref="C157" si="46">SUM(C158:C159)</f>
        <v>2</v>
      </c>
      <c r="D157" s="181"/>
    </row>
    <row r="158" spans="1:4" ht="15.75" customHeight="1">
      <c r="A158" s="104"/>
      <c r="B158" s="105" t="s">
        <v>1114</v>
      </c>
      <c r="C158" s="106">
        <v>1</v>
      </c>
      <c r="D158" s="179" t="s">
        <v>2409</v>
      </c>
    </row>
    <row r="159" spans="1:4" ht="15.75" customHeight="1">
      <c r="A159" s="104"/>
      <c r="B159" s="105" t="s">
        <v>1115</v>
      </c>
      <c r="C159" s="106">
        <v>1</v>
      </c>
      <c r="D159" s="179" t="s">
        <v>2410</v>
      </c>
    </row>
    <row r="160" spans="1:4" ht="15.75" customHeight="1">
      <c r="A160" s="100"/>
      <c r="B160" s="93" t="s">
        <v>1116</v>
      </c>
      <c r="C160" s="93">
        <f t="shared" ref="C160" si="47">C161</f>
        <v>1</v>
      </c>
      <c r="D160" s="181"/>
    </row>
    <row r="161" spans="1:4" ht="15.75" customHeight="1">
      <c r="A161" s="104"/>
      <c r="B161" s="105" t="s">
        <v>1117</v>
      </c>
      <c r="C161" s="106">
        <v>1</v>
      </c>
      <c r="D161" s="179" t="s">
        <v>2411</v>
      </c>
    </row>
    <row r="162" spans="1:4" ht="15.75" customHeight="1">
      <c r="A162" s="100"/>
      <c r="B162" s="93" t="s">
        <v>1118</v>
      </c>
      <c r="C162" s="93">
        <f t="shared" ref="C162" si="48">SUM(C163:C164)</f>
        <v>2</v>
      </c>
      <c r="D162" s="181"/>
    </row>
    <row r="163" spans="1:4" ht="33" customHeight="1">
      <c r="A163" s="104"/>
      <c r="B163" s="105" t="s">
        <v>1119</v>
      </c>
      <c r="C163" s="105">
        <v>1</v>
      </c>
      <c r="D163" s="179" t="s">
        <v>246</v>
      </c>
    </row>
    <row r="164" spans="1:4" ht="15.75" customHeight="1">
      <c r="A164" s="101"/>
      <c r="B164" s="105" t="s">
        <v>1120</v>
      </c>
      <c r="C164" s="105">
        <v>1</v>
      </c>
      <c r="D164" s="179" t="s">
        <v>2412</v>
      </c>
    </row>
    <row r="165" spans="1:4" ht="15.75" customHeight="1">
      <c r="A165" s="100"/>
      <c r="B165" s="93" t="s">
        <v>1121</v>
      </c>
      <c r="C165" s="93">
        <f t="shared" ref="C165" si="49">SUM(C166:C167)</f>
        <v>2</v>
      </c>
      <c r="D165" s="181"/>
    </row>
    <row r="166" spans="1:4" ht="15.75" customHeight="1">
      <c r="A166" s="101"/>
      <c r="B166" s="105" t="s">
        <v>1122</v>
      </c>
      <c r="C166" s="106">
        <v>1</v>
      </c>
      <c r="D166" s="179" t="s">
        <v>2413</v>
      </c>
    </row>
    <row r="167" spans="1:4" ht="15.75" customHeight="1">
      <c r="A167" s="101"/>
      <c r="B167" s="105" t="s">
        <v>1123</v>
      </c>
      <c r="C167" s="106">
        <v>1</v>
      </c>
      <c r="D167" s="179" t="s">
        <v>2414</v>
      </c>
    </row>
    <row r="168" spans="1:4" ht="15.75" customHeight="1">
      <c r="A168" s="86" t="s">
        <v>139</v>
      </c>
      <c r="B168" s="107"/>
      <c r="C168" s="87">
        <f>+C169+C193+C253</f>
        <v>60</v>
      </c>
      <c r="D168" s="87"/>
    </row>
    <row r="169" spans="1:4" ht="15.75" customHeight="1">
      <c r="A169" s="88" t="s">
        <v>140</v>
      </c>
      <c r="B169" s="108"/>
      <c r="C169" s="89">
        <f>C170+C176+C186</f>
        <v>13</v>
      </c>
      <c r="D169" s="89"/>
    </row>
    <row r="170" spans="1:4" ht="15.75" customHeight="1">
      <c r="A170" s="90" t="s">
        <v>24</v>
      </c>
      <c r="B170" s="109"/>
      <c r="C170" s="109">
        <f>C171+C173</f>
        <v>3</v>
      </c>
      <c r="D170" s="109"/>
    </row>
    <row r="171" spans="1:4" ht="15.75" customHeight="1">
      <c r="A171" s="92"/>
      <c r="B171" s="93" t="s">
        <v>1124</v>
      </c>
      <c r="C171" s="94">
        <f>SUM(C172:C172)</f>
        <v>1</v>
      </c>
      <c r="D171" s="94"/>
    </row>
    <row r="172" spans="1:4" ht="15.75" customHeight="1">
      <c r="A172" s="95"/>
      <c r="B172" s="105" t="s">
        <v>1125</v>
      </c>
      <c r="C172" s="105">
        <v>1</v>
      </c>
      <c r="D172" s="179" t="s">
        <v>2415</v>
      </c>
    </row>
    <row r="173" spans="1:4" ht="15.75" customHeight="1">
      <c r="A173" s="110"/>
      <c r="B173" s="111" t="s">
        <v>1126</v>
      </c>
      <c r="C173" s="112">
        <f t="shared" ref="C173" si="50">SUM(C174:C175)</f>
        <v>2</v>
      </c>
      <c r="D173" s="112"/>
    </row>
    <row r="174" spans="1:4" ht="15.75" customHeight="1">
      <c r="A174" s="95"/>
      <c r="B174" s="105" t="s">
        <v>1127</v>
      </c>
      <c r="C174" s="105">
        <v>1</v>
      </c>
      <c r="D174" s="179" t="s">
        <v>2416</v>
      </c>
    </row>
    <row r="175" spans="1:4" ht="15.75" customHeight="1">
      <c r="A175" s="95"/>
      <c r="B175" s="105" t="s">
        <v>1128</v>
      </c>
      <c r="C175" s="105">
        <v>1</v>
      </c>
      <c r="D175" s="179" t="s">
        <v>2417</v>
      </c>
    </row>
    <row r="176" spans="1:4" ht="15.75" customHeight="1">
      <c r="A176" s="90" t="s">
        <v>36</v>
      </c>
      <c r="B176" s="109"/>
      <c r="C176" s="109">
        <f>+C177+C181+C183</f>
        <v>6</v>
      </c>
      <c r="D176" s="109"/>
    </row>
    <row r="177" spans="1:4" ht="15.75" customHeight="1">
      <c r="A177" s="92"/>
      <c r="B177" s="93" t="s">
        <v>1129</v>
      </c>
      <c r="C177" s="94">
        <f t="shared" ref="C177" si="51">SUM(C178:C180)</f>
        <v>3</v>
      </c>
      <c r="D177" s="94"/>
    </row>
    <row r="178" spans="1:4" ht="15.75" customHeight="1">
      <c r="A178" s="95"/>
      <c r="B178" s="96" t="s">
        <v>1130</v>
      </c>
      <c r="C178" s="105">
        <v>1</v>
      </c>
      <c r="D178" s="179" t="s">
        <v>2418</v>
      </c>
    </row>
    <row r="179" spans="1:4" ht="15.75" customHeight="1">
      <c r="A179" s="95"/>
      <c r="B179" s="96" t="s">
        <v>1131</v>
      </c>
      <c r="C179" s="105">
        <v>1</v>
      </c>
      <c r="D179" s="179" t="s">
        <v>2419</v>
      </c>
    </row>
    <row r="180" spans="1:4" ht="15.75" customHeight="1">
      <c r="A180" s="95"/>
      <c r="B180" s="96" t="s">
        <v>1132</v>
      </c>
      <c r="C180" s="105">
        <v>1</v>
      </c>
      <c r="D180" s="179" t="s">
        <v>2419</v>
      </c>
    </row>
    <row r="181" spans="1:4" ht="15.75" customHeight="1">
      <c r="A181" s="92"/>
      <c r="B181" s="93" t="s">
        <v>1133</v>
      </c>
      <c r="C181" s="94">
        <f>SUM(C182:C182)</f>
        <v>1</v>
      </c>
      <c r="D181" s="94"/>
    </row>
    <row r="182" spans="1:4" ht="15.75" customHeight="1">
      <c r="A182" s="95"/>
      <c r="B182" s="105" t="s">
        <v>1134</v>
      </c>
      <c r="C182" s="105">
        <v>1</v>
      </c>
      <c r="D182" s="179" t="s">
        <v>2420</v>
      </c>
    </row>
    <row r="183" spans="1:4" ht="15.75" customHeight="1">
      <c r="A183" s="92"/>
      <c r="B183" s="93" t="s">
        <v>8</v>
      </c>
      <c r="C183" s="94">
        <f>SUM(C184:C185)</f>
        <v>2</v>
      </c>
      <c r="D183" s="94"/>
    </row>
    <row r="184" spans="1:4" ht="15.75" customHeight="1">
      <c r="A184" s="95"/>
      <c r="B184" s="105" t="s">
        <v>1135</v>
      </c>
      <c r="C184" s="105">
        <v>1</v>
      </c>
      <c r="D184" s="179" t="s">
        <v>2421</v>
      </c>
    </row>
    <row r="185" spans="1:4" ht="15.75" customHeight="1">
      <c r="A185" s="95"/>
      <c r="B185" s="105" t="s">
        <v>1136</v>
      </c>
      <c r="C185" s="106">
        <v>1</v>
      </c>
      <c r="D185" s="179" t="s">
        <v>2422</v>
      </c>
    </row>
    <row r="186" spans="1:4" ht="15.75" customHeight="1">
      <c r="A186" s="90" t="s">
        <v>47</v>
      </c>
      <c r="B186" s="109"/>
      <c r="C186" s="109">
        <f>+C187+C189</f>
        <v>4</v>
      </c>
      <c r="D186" s="109"/>
    </row>
    <row r="187" spans="1:4" ht="15.75" customHeight="1">
      <c r="A187" s="92"/>
      <c r="B187" s="93" t="s">
        <v>1137</v>
      </c>
      <c r="C187" s="94">
        <f>SUM(C188:C188)</f>
        <v>1</v>
      </c>
      <c r="D187" s="94"/>
    </row>
    <row r="188" spans="1:4" ht="15.75" customHeight="1">
      <c r="A188" s="113"/>
      <c r="B188" s="105" t="s">
        <v>1138</v>
      </c>
      <c r="C188" s="106">
        <v>1</v>
      </c>
      <c r="D188" s="179" t="s">
        <v>2423</v>
      </c>
    </row>
    <row r="189" spans="1:4" ht="15.75" customHeight="1">
      <c r="A189" s="92"/>
      <c r="B189" s="93" t="s">
        <v>1139</v>
      </c>
      <c r="C189" s="94">
        <f t="shared" ref="C189" si="52">SUM(C190:C192)</f>
        <v>3</v>
      </c>
      <c r="D189" s="94"/>
    </row>
    <row r="190" spans="1:4" ht="15.75" customHeight="1">
      <c r="A190" s="95"/>
      <c r="B190" s="105" t="s">
        <v>1140</v>
      </c>
      <c r="C190" s="105">
        <v>1</v>
      </c>
      <c r="D190" s="179" t="s">
        <v>2424</v>
      </c>
    </row>
    <row r="191" spans="1:4" ht="15.75" customHeight="1">
      <c r="A191" s="95"/>
      <c r="B191" s="105" t="s">
        <v>1141</v>
      </c>
      <c r="C191" s="105">
        <v>1</v>
      </c>
      <c r="D191" s="179" t="s">
        <v>2425</v>
      </c>
    </row>
    <row r="192" spans="1:4" ht="15.75" customHeight="1">
      <c r="A192" s="95"/>
      <c r="B192" s="105" t="s">
        <v>1142</v>
      </c>
      <c r="C192" s="105">
        <v>1</v>
      </c>
      <c r="D192" s="179" t="s">
        <v>2426</v>
      </c>
    </row>
    <row r="193" spans="1:4" ht="15.75" customHeight="1">
      <c r="A193" s="88" t="s">
        <v>167</v>
      </c>
      <c r="B193" s="108"/>
      <c r="C193" s="89">
        <f>C194+C214+C230+C235+C241+C249</f>
        <v>36</v>
      </c>
      <c r="D193" s="89"/>
    </row>
    <row r="194" spans="1:4" ht="15.75" customHeight="1">
      <c r="A194" s="90" t="s">
        <v>24</v>
      </c>
      <c r="B194" s="109"/>
      <c r="C194" s="109">
        <f>C195+C197+C201+C205+C208+C211</f>
        <v>13</v>
      </c>
      <c r="D194" s="109"/>
    </row>
    <row r="195" spans="1:4" ht="15.75" customHeight="1">
      <c r="A195" s="92"/>
      <c r="B195" s="93" t="s">
        <v>1143</v>
      </c>
      <c r="C195" s="94">
        <f>SUM(C196:C196)</f>
        <v>1</v>
      </c>
      <c r="D195" s="94"/>
    </row>
    <row r="196" spans="1:4" ht="15.75" customHeight="1">
      <c r="A196" s="95"/>
      <c r="B196" s="105" t="s">
        <v>1144</v>
      </c>
      <c r="C196" s="105">
        <v>1</v>
      </c>
      <c r="D196" s="179" t="s">
        <v>2427</v>
      </c>
    </row>
    <row r="197" spans="1:4" ht="15.75" customHeight="1">
      <c r="A197" s="92"/>
      <c r="B197" s="93" t="s">
        <v>1145</v>
      </c>
      <c r="C197" s="94">
        <f t="shared" ref="C197" si="53">SUM(C198:C200)</f>
        <v>3</v>
      </c>
      <c r="D197" s="94"/>
    </row>
    <row r="198" spans="1:4" ht="15.75" customHeight="1">
      <c r="A198" s="95"/>
      <c r="B198" s="105" t="s">
        <v>1146</v>
      </c>
      <c r="C198" s="105">
        <v>1</v>
      </c>
      <c r="D198" s="179" t="s">
        <v>2428</v>
      </c>
    </row>
    <row r="199" spans="1:4" ht="15.75" customHeight="1">
      <c r="A199" s="95"/>
      <c r="B199" s="105" t="s">
        <v>1147</v>
      </c>
      <c r="C199" s="105">
        <v>1</v>
      </c>
      <c r="D199" s="179" t="s">
        <v>2429</v>
      </c>
    </row>
    <row r="200" spans="1:4" ht="15.75" customHeight="1">
      <c r="A200" s="95"/>
      <c r="B200" s="105" t="s">
        <v>1148</v>
      </c>
      <c r="C200" s="105">
        <v>1</v>
      </c>
      <c r="D200" s="179" t="s">
        <v>2430</v>
      </c>
    </row>
    <row r="201" spans="1:4" ht="15.75" customHeight="1">
      <c r="A201" s="92"/>
      <c r="B201" s="93" t="s">
        <v>431</v>
      </c>
      <c r="C201" s="94">
        <f t="shared" ref="C201" si="54">SUM(C202:C204)</f>
        <v>3</v>
      </c>
      <c r="D201" s="94"/>
    </row>
    <row r="202" spans="1:4" ht="15.75" customHeight="1">
      <c r="A202" s="95"/>
      <c r="B202" s="105" t="s">
        <v>1149</v>
      </c>
      <c r="C202" s="105">
        <v>1</v>
      </c>
      <c r="D202" s="184" t="s">
        <v>2431</v>
      </c>
    </row>
    <row r="203" spans="1:4" ht="15.75" customHeight="1">
      <c r="A203" s="95"/>
      <c r="B203" s="105" t="s">
        <v>1150</v>
      </c>
      <c r="C203" s="105">
        <v>1</v>
      </c>
      <c r="D203" s="184" t="s">
        <v>2432</v>
      </c>
    </row>
    <row r="204" spans="1:4" ht="15.75" customHeight="1">
      <c r="A204" s="95"/>
      <c r="B204" s="105" t="s">
        <v>1151</v>
      </c>
      <c r="C204" s="105">
        <v>1</v>
      </c>
      <c r="D204" s="179" t="s">
        <v>2433</v>
      </c>
    </row>
    <row r="205" spans="1:4" ht="15.75" customHeight="1">
      <c r="A205" s="92"/>
      <c r="B205" s="93" t="s">
        <v>90</v>
      </c>
      <c r="C205" s="94">
        <f>SUM(C206:C207)</f>
        <v>2</v>
      </c>
      <c r="D205" s="94"/>
    </row>
    <row r="206" spans="1:4" ht="15.75" customHeight="1">
      <c r="A206" s="95"/>
      <c r="B206" s="105" t="s">
        <v>1152</v>
      </c>
      <c r="C206" s="105">
        <v>1</v>
      </c>
      <c r="D206" s="179" t="s">
        <v>2434</v>
      </c>
    </row>
    <row r="207" spans="1:4" ht="42" customHeight="1">
      <c r="A207" s="95"/>
      <c r="B207" s="105" t="s">
        <v>1153</v>
      </c>
      <c r="C207" s="105">
        <v>1</v>
      </c>
      <c r="D207" s="179" t="s">
        <v>2435</v>
      </c>
    </row>
    <row r="208" spans="1:4" ht="15.75" customHeight="1">
      <c r="A208" s="92"/>
      <c r="B208" s="93" t="s">
        <v>1154</v>
      </c>
      <c r="C208" s="94">
        <f t="shared" ref="C208" si="55">SUM(C209:C210)</f>
        <v>2</v>
      </c>
      <c r="D208" s="94"/>
    </row>
    <row r="209" spans="1:4" ht="15.75" customHeight="1">
      <c r="A209" s="95"/>
      <c r="B209" s="105" t="s">
        <v>1155</v>
      </c>
      <c r="C209" s="105">
        <v>1</v>
      </c>
      <c r="D209" s="179" t="s">
        <v>2436</v>
      </c>
    </row>
    <row r="210" spans="1:4" ht="15.75" customHeight="1">
      <c r="A210" s="113"/>
      <c r="B210" s="105" t="s">
        <v>1156</v>
      </c>
      <c r="C210" s="105">
        <v>1</v>
      </c>
      <c r="D210" s="179" t="s">
        <v>2437</v>
      </c>
    </row>
    <row r="211" spans="1:4" ht="15.75" customHeight="1">
      <c r="A211" s="92"/>
      <c r="B211" s="93" t="s">
        <v>1157</v>
      </c>
      <c r="C211" s="94">
        <f>SUM(C212:C213)</f>
        <v>2</v>
      </c>
      <c r="D211" s="94"/>
    </row>
    <row r="212" spans="1:4" ht="15.75" customHeight="1">
      <c r="A212" s="95"/>
      <c r="B212" s="105" t="s">
        <v>1158</v>
      </c>
      <c r="C212" s="105">
        <v>1</v>
      </c>
      <c r="D212" s="179" t="s">
        <v>180</v>
      </c>
    </row>
    <row r="213" spans="1:4" ht="15.75" customHeight="1">
      <c r="A213" s="95"/>
      <c r="B213" s="105" t="s">
        <v>1159</v>
      </c>
      <c r="C213" s="105">
        <v>1</v>
      </c>
      <c r="D213" s="179" t="s">
        <v>2438</v>
      </c>
    </row>
    <row r="214" spans="1:4" ht="15.75" customHeight="1">
      <c r="A214" s="90" t="s">
        <v>36</v>
      </c>
      <c r="B214" s="109"/>
      <c r="C214" s="109">
        <f>C215+C218+C222+C224+C227</f>
        <v>10</v>
      </c>
      <c r="D214" s="109"/>
    </row>
    <row r="215" spans="1:4" ht="15.75" customHeight="1">
      <c r="A215" s="92"/>
      <c r="B215" s="93" t="s">
        <v>1160</v>
      </c>
      <c r="C215" s="94">
        <f t="shared" ref="C215" si="56">SUM(C216:C217)</f>
        <v>2</v>
      </c>
      <c r="D215" s="94"/>
    </row>
    <row r="216" spans="1:4" ht="15.75" customHeight="1">
      <c r="A216" s="95"/>
      <c r="B216" s="105" t="s">
        <v>1161</v>
      </c>
      <c r="C216" s="105">
        <v>1</v>
      </c>
      <c r="D216" s="179" t="s">
        <v>1471</v>
      </c>
    </row>
    <row r="217" spans="1:4" ht="15.75" customHeight="1">
      <c r="A217" s="95"/>
      <c r="B217" s="96" t="s">
        <v>1162</v>
      </c>
      <c r="C217" s="105">
        <v>1</v>
      </c>
      <c r="D217" s="179" t="s">
        <v>451</v>
      </c>
    </row>
    <row r="218" spans="1:4" ht="15.75" customHeight="1">
      <c r="A218" s="92"/>
      <c r="B218" s="93" t="s">
        <v>1163</v>
      </c>
      <c r="C218" s="94">
        <f t="shared" ref="C218" si="57">SUM(C219:C221)</f>
        <v>3</v>
      </c>
      <c r="D218" s="183"/>
    </row>
    <row r="219" spans="1:4" ht="15.75" customHeight="1">
      <c r="A219" s="95"/>
      <c r="B219" s="105" t="s">
        <v>1164</v>
      </c>
      <c r="C219" s="105">
        <v>1</v>
      </c>
      <c r="D219" s="179" t="s">
        <v>2439</v>
      </c>
    </row>
    <row r="220" spans="1:4" ht="15.75" customHeight="1">
      <c r="A220" s="113"/>
      <c r="B220" s="105" t="s">
        <v>1165</v>
      </c>
      <c r="C220" s="105">
        <v>1</v>
      </c>
      <c r="D220" s="179" t="s">
        <v>8</v>
      </c>
    </row>
    <row r="221" spans="1:4" ht="15.75" customHeight="1">
      <c r="A221" s="113"/>
      <c r="B221" s="114" t="s">
        <v>1166</v>
      </c>
      <c r="C221" s="114">
        <v>1</v>
      </c>
      <c r="D221" s="197" t="s">
        <v>2440</v>
      </c>
    </row>
    <row r="222" spans="1:4" ht="15.75" customHeight="1">
      <c r="A222" s="92"/>
      <c r="B222" s="93" t="s">
        <v>1167</v>
      </c>
      <c r="C222" s="94">
        <f>SUM(C223:C223)</f>
        <v>1</v>
      </c>
      <c r="D222" s="94"/>
    </row>
    <row r="223" spans="1:4" ht="15.75" customHeight="1">
      <c r="A223" s="95"/>
      <c r="B223" s="105" t="s">
        <v>1168</v>
      </c>
      <c r="C223" s="105">
        <v>1</v>
      </c>
      <c r="D223" s="184" t="s">
        <v>2441</v>
      </c>
    </row>
    <row r="224" spans="1:4" ht="15.75" customHeight="1">
      <c r="A224" s="92"/>
      <c r="B224" s="93" t="s">
        <v>1169</v>
      </c>
      <c r="C224" s="94">
        <f t="shared" ref="C224" si="58">SUM(C225:C226)</f>
        <v>2</v>
      </c>
      <c r="D224" s="94"/>
    </row>
    <row r="225" spans="1:4" ht="15.75" customHeight="1">
      <c r="A225" s="95"/>
      <c r="B225" s="96" t="s">
        <v>1170</v>
      </c>
      <c r="C225" s="106">
        <v>1</v>
      </c>
      <c r="D225" s="184" t="s">
        <v>2442</v>
      </c>
    </row>
    <row r="226" spans="1:4" ht="15.75" customHeight="1">
      <c r="A226" s="95"/>
      <c r="B226" s="96" t="s">
        <v>1171</v>
      </c>
      <c r="C226" s="105">
        <v>1</v>
      </c>
      <c r="D226" s="184" t="s">
        <v>2443</v>
      </c>
    </row>
    <row r="227" spans="1:4" ht="15.75" customHeight="1">
      <c r="A227" s="92"/>
      <c r="B227" s="93" t="s">
        <v>1172</v>
      </c>
      <c r="C227" s="94">
        <f t="shared" ref="C227" si="59">SUM(C228:C229)</f>
        <v>2</v>
      </c>
      <c r="D227" s="183"/>
    </row>
    <row r="228" spans="1:4" ht="15.75" customHeight="1">
      <c r="A228" s="95"/>
      <c r="B228" s="96" t="s">
        <v>1173</v>
      </c>
      <c r="C228" s="105">
        <v>1</v>
      </c>
      <c r="D228" s="184" t="s">
        <v>2444</v>
      </c>
    </row>
    <row r="229" spans="1:4" ht="15.75" customHeight="1">
      <c r="A229" s="95"/>
      <c r="B229" s="96" t="s">
        <v>1174</v>
      </c>
      <c r="C229" s="105">
        <v>1</v>
      </c>
      <c r="D229" s="184" t="s">
        <v>2445</v>
      </c>
    </row>
    <row r="230" spans="1:4" ht="15.75" customHeight="1">
      <c r="A230" s="90" t="s">
        <v>47</v>
      </c>
      <c r="B230" s="109"/>
      <c r="C230" s="109">
        <f t="shared" ref="C230" si="60">C231</f>
        <v>3</v>
      </c>
      <c r="D230" s="109"/>
    </row>
    <row r="231" spans="1:4" ht="15.75" customHeight="1">
      <c r="A231" s="92"/>
      <c r="B231" s="93" t="s">
        <v>1175</v>
      </c>
      <c r="C231" s="94">
        <f t="shared" ref="C231" si="61">SUM(C232:C234)</f>
        <v>3</v>
      </c>
      <c r="D231" s="94"/>
    </row>
    <row r="232" spans="1:4" ht="15.75" customHeight="1">
      <c r="A232" s="95"/>
      <c r="B232" s="96" t="s">
        <v>1176</v>
      </c>
      <c r="C232" s="105">
        <v>1</v>
      </c>
      <c r="D232" s="179" t="s">
        <v>2446</v>
      </c>
    </row>
    <row r="233" spans="1:4" ht="15.75" customHeight="1">
      <c r="A233" s="95"/>
      <c r="B233" s="96" t="s">
        <v>1177</v>
      </c>
      <c r="C233" s="105">
        <v>1</v>
      </c>
      <c r="D233" s="179" t="s">
        <v>2447</v>
      </c>
    </row>
    <row r="234" spans="1:4" ht="15.75" customHeight="1">
      <c r="A234" s="95"/>
      <c r="B234" s="96" t="s">
        <v>1178</v>
      </c>
      <c r="C234" s="105">
        <v>1</v>
      </c>
      <c r="D234" s="179" t="s">
        <v>2448</v>
      </c>
    </row>
    <row r="235" spans="1:4" ht="15.75" customHeight="1">
      <c r="A235" s="90" t="s">
        <v>63</v>
      </c>
      <c r="B235" s="109"/>
      <c r="C235" s="109">
        <f>C236+C238</f>
        <v>3</v>
      </c>
      <c r="D235" s="109"/>
    </row>
    <row r="236" spans="1:4" ht="15.75" customHeight="1">
      <c r="A236" s="92"/>
      <c r="B236" s="93" t="s">
        <v>1179</v>
      </c>
      <c r="C236" s="94">
        <f>SUM(C237:C237)</f>
        <v>1</v>
      </c>
      <c r="D236" s="94"/>
    </row>
    <row r="237" spans="1:4" ht="15.75" customHeight="1">
      <c r="A237" s="95"/>
      <c r="B237" s="105" t="s">
        <v>1180</v>
      </c>
      <c r="C237" s="105">
        <v>1</v>
      </c>
      <c r="D237" s="179" t="s">
        <v>2449</v>
      </c>
    </row>
    <row r="238" spans="1:4" ht="15.75" customHeight="1">
      <c r="A238" s="92"/>
      <c r="B238" s="93" t="s">
        <v>973</v>
      </c>
      <c r="C238" s="94">
        <f t="shared" ref="C238" si="62">SUM(C239:C240)</f>
        <v>2</v>
      </c>
      <c r="D238" s="183"/>
    </row>
    <row r="239" spans="1:4" ht="15.75" customHeight="1">
      <c r="A239" s="95"/>
      <c r="B239" s="105" t="s">
        <v>1181</v>
      </c>
      <c r="C239" s="105">
        <v>1</v>
      </c>
      <c r="D239" s="179" t="s">
        <v>331</v>
      </c>
    </row>
    <row r="240" spans="1:4" ht="15.75" customHeight="1">
      <c r="A240" s="113"/>
      <c r="B240" s="115" t="s">
        <v>1182</v>
      </c>
      <c r="C240" s="115">
        <v>1</v>
      </c>
      <c r="D240" s="197" t="s">
        <v>2450</v>
      </c>
    </row>
    <row r="241" spans="1:4" ht="15.75" customHeight="1">
      <c r="A241" s="90" t="s">
        <v>73</v>
      </c>
      <c r="B241" s="109"/>
      <c r="C241" s="109">
        <f>C242+C245</f>
        <v>5</v>
      </c>
      <c r="D241" s="109"/>
    </row>
    <row r="242" spans="1:4" ht="15.75" customHeight="1">
      <c r="A242" s="92"/>
      <c r="B242" s="93" t="s">
        <v>993</v>
      </c>
      <c r="C242" s="94">
        <f>SUM(C243:C244)</f>
        <v>2</v>
      </c>
      <c r="D242" s="94"/>
    </row>
    <row r="243" spans="1:4" ht="15.75" customHeight="1">
      <c r="A243" s="95"/>
      <c r="B243" s="105" t="s">
        <v>1183</v>
      </c>
      <c r="C243" s="105">
        <v>1</v>
      </c>
      <c r="D243" s="184" t="s">
        <v>2451</v>
      </c>
    </row>
    <row r="244" spans="1:4" ht="15.75" customHeight="1">
      <c r="A244" s="95"/>
      <c r="B244" s="105" t="s">
        <v>1184</v>
      </c>
      <c r="C244" s="105">
        <v>1</v>
      </c>
      <c r="D244" s="179" t="s">
        <v>2452</v>
      </c>
    </row>
    <row r="245" spans="1:4" ht="15.75" customHeight="1">
      <c r="A245" s="92"/>
      <c r="B245" s="93" t="s">
        <v>1090</v>
      </c>
      <c r="C245" s="94">
        <f t="shared" ref="C245" si="63">SUM(C246:C248)</f>
        <v>3</v>
      </c>
      <c r="D245" s="183"/>
    </row>
    <row r="246" spans="1:4" ht="15.75" customHeight="1">
      <c r="A246" s="95"/>
      <c r="B246" s="96" t="s">
        <v>1185</v>
      </c>
      <c r="C246" s="105">
        <v>1</v>
      </c>
      <c r="D246" s="179" t="s">
        <v>213</v>
      </c>
    </row>
    <row r="247" spans="1:4" ht="15.75" customHeight="1">
      <c r="A247" s="95"/>
      <c r="B247" s="96" t="s">
        <v>1186</v>
      </c>
      <c r="C247" s="105">
        <v>1</v>
      </c>
      <c r="D247" s="179" t="s">
        <v>2453</v>
      </c>
    </row>
    <row r="248" spans="1:4" ht="15.75" customHeight="1">
      <c r="A248" s="95"/>
      <c r="B248" s="96" t="s">
        <v>1187</v>
      </c>
      <c r="C248" s="105">
        <v>1</v>
      </c>
      <c r="D248" s="179" t="s">
        <v>2452</v>
      </c>
    </row>
    <row r="249" spans="1:4" ht="15.75" customHeight="1">
      <c r="A249" s="90" t="s">
        <v>80</v>
      </c>
      <c r="B249" s="109"/>
      <c r="C249" s="109">
        <f t="shared" ref="C249" si="64">C250</f>
        <v>2</v>
      </c>
      <c r="D249" s="109"/>
    </row>
    <row r="250" spans="1:4" ht="15.75" customHeight="1">
      <c r="A250" s="92"/>
      <c r="B250" s="93" t="s">
        <v>1188</v>
      </c>
      <c r="C250" s="94">
        <f t="shared" ref="C250" si="65">SUM(C251:C252)</f>
        <v>2</v>
      </c>
      <c r="D250" s="94"/>
    </row>
    <row r="251" spans="1:4" ht="15.75" customHeight="1">
      <c r="A251" s="95"/>
      <c r="B251" s="105" t="s">
        <v>1189</v>
      </c>
      <c r="C251" s="105">
        <v>1</v>
      </c>
      <c r="D251" s="179" t="s">
        <v>2454</v>
      </c>
    </row>
    <row r="252" spans="1:4" ht="15.75" customHeight="1">
      <c r="A252" s="95"/>
      <c r="B252" s="105" t="s">
        <v>1190</v>
      </c>
      <c r="C252" s="105">
        <v>1</v>
      </c>
      <c r="D252" s="179" t="s">
        <v>2455</v>
      </c>
    </row>
    <row r="253" spans="1:4" ht="15.75" customHeight="1">
      <c r="A253" s="88" t="s">
        <v>215</v>
      </c>
      <c r="B253" s="108"/>
      <c r="C253" s="89">
        <f t="shared" ref="C253" si="66">C254</f>
        <v>11</v>
      </c>
      <c r="D253" s="89"/>
    </row>
    <row r="254" spans="1:4" ht="15.75" customHeight="1">
      <c r="A254" s="90" t="s">
        <v>7</v>
      </c>
      <c r="B254" s="109"/>
      <c r="C254" s="109">
        <f>+C255+C258+C260+C263+C267+C269</f>
        <v>11</v>
      </c>
      <c r="D254" s="109"/>
    </row>
    <row r="255" spans="1:4" ht="15.75" customHeight="1">
      <c r="A255" s="92"/>
      <c r="B255" s="93" t="s">
        <v>1191</v>
      </c>
      <c r="C255" s="94">
        <f t="shared" ref="C255" si="67">SUM(C256:C257)</f>
        <v>2</v>
      </c>
      <c r="D255" s="182"/>
    </row>
    <row r="256" spans="1:4" ht="15.75" customHeight="1">
      <c r="A256" s="95"/>
      <c r="B256" s="105" t="s">
        <v>1192</v>
      </c>
      <c r="C256" s="105">
        <v>1</v>
      </c>
      <c r="D256" s="179" t="s">
        <v>2456</v>
      </c>
    </row>
    <row r="257" spans="1:4" ht="15.75" customHeight="1">
      <c r="A257" s="95"/>
      <c r="B257" s="105" t="s">
        <v>1193</v>
      </c>
      <c r="C257" s="105">
        <v>1</v>
      </c>
      <c r="D257" s="179" t="s">
        <v>2457</v>
      </c>
    </row>
    <row r="258" spans="1:4" ht="15.75" customHeight="1">
      <c r="A258" s="92"/>
      <c r="B258" s="93" t="s">
        <v>1194</v>
      </c>
      <c r="C258" s="94">
        <f>SUM(C259:C259)</f>
        <v>1</v>
      </c>
      <c r="D258" s="94"/>
    </row>
    <row r="259" spans="1:4" ht="15.75" customHeight="1">
      <c r="A259" s="95"/>
      <c r="B259" s="105" t="s">
        <v>1195</v>
      </c>
      <c r="C259" s="105">
        <v>1</v>
      </c>
      <c r="D259" s="179" t="s">
        <v>2063</v>
      </c>
    </row>
    <row r="260" spans="1:4" ht="15.75" customHeight="1">
      <c r="A260" s="92"/>
      <c r="B260" s="93" t="s">
        <v>1196</v>
      </c>
      <c r="C260" s="94">
        <f t="shared" ref="C260" si="68">SUM(C261:C262)</f>
        <v>2</v>
      </c>
      <c r="D260" s="183"/>
    </row>
    <row r="261" spans="1:4" ht="15.75" customHeight="1">
      <c r="A261" s="95"/>
      <c r="B261" s="105" t="s">
        <v>1197</v>
      </c>
      <c r="C261" s="105">
        <v>1</v>
      </c>
      <c r="D261" s="179" t="s">
        <v>2458</v>
      </c>
    </row>
    <row r="262" spans="1:4" ht="15.75" customHeight="1">
      <c r="A262" s="95"/>
      <c r="B262" s="105" t="s">
        <v>1198</v>
      </c>
      <c r="C262" s="105">
        <v>1</v>
      </c>
      <c r="D262" s="179" t="s">
        <v>2459</v>
      </c>
    </row>
    <row r="263" spans="1:4" ht="15.75" customHeight="1">
      <c r="A263" s="92"/>
      <c r="B263" s="93" t="s">
        <v>1199</v>
      </c>
      <c r="C263" s="94">
        <f t="shared" ref="C263" si="69">SUM(C264:C266)</f>
        <v>3</v>
      </c>
      <c r="D263" s="94"/>
    </row>
    <row r="264" spans="1:4" ht="15.75" customHeight="1">
      <c r="A264" s="95"/>
      <c r="B264" s="105" t="s">
        <v>1200</v>
      </c>
      <c r="C264" s="105">
        <v>1</v>
      </c>
      <c r="D264" s="179" t="s">
        <v>2460</v>
      </c>
    </row>
    <row r="265" spans="1:4" ht="15.75" customHeight="1">
      <c r="A265" s="95"/>
      <c r="B265" s="105" t="s">
        <v>1201</v>
      </c>
      <c r="C265" s="105">
        <v>1</v>
      </c>
      <c r="D265" s="179" t="s">
        <v>183</v>
      </c>
    </row>
    <row r="266" spans="1:4" ht="15.75" customHeight="1">
      <c r="A266" s="95"/>
      <c r="B266" s="105" t="s">
        <v>1202</v>
      </c>
      <c r="C266" s="105">
        <v>1</v>
      </c>
      <c r="D266" s="179" t="s">
        <v>2461</v>
      </c>
    </row>
    <row r="267" spans="1:4" ht="15.75" customHeight="1">
      <c r="A267" s="92"/>
      <c r="B267" s="93" t="s">
        <v>1203</v>
      </c>
      <c r="C267" s="94">
        <f t="shared" ref="C267" si="70">C268</f>
        <v>1</v>
      </c>
      <c r="D267" s="183"/>
    </row>
    <row r="268" spans="1:4" ht="15.75" customHeight="1">
      <c r="A268" s="95"/>
      <c r="B268" s="105" t="s">
        <v>1204</v>
      </c>
      <c r="C268" s="106">
        <v>1</v>
      </c>
      <c r="D268" s="179" t="s">
        <v>2462</v>
      </c>
    </row>
    <row r="269" spans="1:4" ht="15.75" customHeight="1">
      <c r="A269" s="92"/>
      <c r="B269" s="93" t="s">
        <v>1205</v>
      </c>
      <c r="C269" s="94">
        <f t="shared" ref="C269" si="71">SUM(C270:C271)</f>
        <v>2</v>
      </c>
      <c r="D269" s="94"/>
    </row>
    <row r="270" spans="1:4" ht="15.75" customHeight="1">
      <c r="A270" s="95"/>
      <c r="B270" s="96" t="s">
        <v>1206</v>
      </c>
      <c r="C270" s="96">
        <v>1</v>
      </c>
      <c r="D270" s="179" t="s">
        <v>2063</v>
      </c>
    </row>
    <row r="271" spans="1:4" ht="15.75" customHeight="1">
      <c r="A271" s="95"/>
      <c r="B271" s="105" t="s">
        <v>1207</v>
      </c>
      <c r="C271" s="105">
        <v>1</v>
      </c>
      <c r="D271" s="179" t="s">
        <v>2063</v>
      </c>
    </row>
    <row r="272" spans="1:4" ht="15.75" customHeight="1">
      <c r="A272" s="97" t="s">
        <v>244</v>
      </c>
      <c r="B272" s="87"/>
      <c r="C272" s="87">
        <f>+C273+C305+C349+C427+C467+C514</f>
        <v>184</v>
      </c>
      <c r="D272" s="87"/>
    </row>
    <row r="273" spans="1:4" ht="15.75" customHeight="1">
      <c r="A273" s="98" t="s">
        <v>1208</v>
      </c>
      <c r="B273" s="89"/>
      <c r="C273" s="89">
        <f t="shared" ref="C273" si="72">C274+C287</f>
        <v>21</v>
      </c>
      <c r="D273" s="89"/>
    </row>
    <row r="274" spans="1:4" ht="15.75" customHeight="1">
      <c r="A274" s="99" t="s">
        <v>24</v>
      </c>
      <c r="B274" s="91"/>
      <c r="C274" s="91">
        <f t="shared" ref="C274" si="73">C275+C279+C284</f>
        <v>9</v>
      </c>
      <c r="D274" s="91"/>
    </row>
    <row r="275" spans="1:4" ht="15.75" customHeight="1">
      <c r="A275" s="100"/>
      <c r="B275" s="93" t="s">
        <v>1209</v>
      </c>
      <c r="C275" s="93">
        <f t="shared" ref="C275" si="74">C276+C277+C278</f>
        <v>3</v>
      </c>
      <c r="D275" s="181"/>
    </row>
    <row r="276" spans="1:4" ht="15.75" customHeight="1">
      <c r="A276" s="101"/>
      <c r="B276" s="105" t="s">
        <v>1210</v>
      </c>
      <c r="C276" s="105">
        <v>1</v>
      </c>
      <c r="D276" s="179" t="s">
        <v>2463</v>
      </c>
    </row>
    <row r="277" spans="1:4" ht="15.75" customHeight="1">
      <c r="A277" s="101"/>
      <c r="B277" s="105" t="s">
        <v>1211</v>
      </c>
      <c r="C277" s="105">
        <v>1</v>
      </c>
      <c r="D277" s="179" t="s">
        <v>2464</v>
      </c>
    </row>
    <row r="278" spans="1:4" ht="15.75" customHeight="1">
      <c r="A278" s="101"/>
      <c r="B278" s="105" t="s">
        <v>1212</v>
      </c>
      <c r="C278" s="105">
        <v>1</v>
      </c>
      <c r="D278" s="179" t="s">
        <v>2465</v>
      </c>
    </row>
    <row r="279" spans="1:4" ht="15.75" customHeight="1">
      <c r="A279" s="100"/>
      <c r="B279" s="93" t="s">
        <v>1213</v>
      </c>
      <c r="C279" s="93">
        <f t="shared" ref="C279" si="75">SUM(C280:C283)</f>
        <v>4</v>
      </c>
      <c r="D279" s="181"/>
    </row>
    <row r="280" spans="1:4" ht="15.75" customHeight="1">
      <c r="A280" s="104"/>
      <c r="B280" s="96" t="s">
        <v>1214</v>
      </c>
      <c r="C280" s="105">
        <v>1</v>
      </c>
      <c r="D280" s="179" t="s">
        <v>2466</v>
      </c>
    </row>
    <row r="281" spans="1:4" ht="15.75" customHeight="1">
      <c r="A281" s="104"/>
      <c r="B281" s="105" t="s">
        <v>1215</v>
      </c>
      <c r="C281" s="105">
        <v>1</v>
      </c>
      <c r="D281" s="179" t="s">
        <v>2467</v>
      </c>
    </row>
    <row r="282" spans="1:4" ht="15.75" customHeight="1">
      <c r="A282" s="104"/>
      <c r="B282" s="105" t="s">
        <v>1216</v>
      </c>
      <c r="C282" s="105">
        <v>1</v>
      </c>
      <c r="D282" s="179" t="s">
        <v>2468</v>
      </c>
    </row>
    <row r="283" spans="1:4" ht="15.75" customHeight="1">
      <c r="A283" s="104"/>
      <c r="B283" s="96" t="s">
        <v>1217</v>
      </c>
      <c r="C283" s="105">
        <v>1</v>
      </c>
      <c r="D283" s="179" t="s">
        <v>2469</v>
      </c>
    </row>
    <row r="284" spans="1:4" ht="15.75" customHeight="1">
      <c r="A284" s="100"/>
      <c r="B284" s="93" t="s">
        <v>1218</v>
      </c>
      <c r="C284" s="93">
        <f>SUM(C285:C286)</f>
        <v>2</v>
      </c>
      <c r="D284" s="181"/>
    </row>
    <row r="285" spans="1:4" ht="15.75" customHeight="1">
      <c r="A285" s="101"/>
      <c r="B285" s="105" t="s">
        <v>1219</v>
      </c>
      <c r="C285" s="105">
        <v>1</v>
      </c>
      <c r="D285" s="179" t="s">
        <v>2470</v>
      </c>
    </row>
    <row r="286" spans="1:4" ht="15.75" customHeight="1">
      <c r="A286" s="104"/>
      <c r="B286" s="105" t="s">
        <v>1220</v>
      </c>
      <c r="C286" s="105">
        <v>1</v>
      </c>
      <c r="D286" s="179" t="s">
        <v>2471</v>
      </c>
    </row>
    <row r="287" spans="1:4" ht="15.75" customHeight="1">
      <c r="A287" s="99" t="s">
        <v>36</v>
      </c>
      <c r="B287" s="91"/>
      <c r="C287" s="91">
        <f t="shared" ref="C287" si="76">C288+C292+C297+C299+C303</f>
        <v>12</v>
      </c>
      <c r="D287" s="91"/>
    </row>
    <row r="288" spans="1:4" ht="15.75" customHeight="1">
      <c r="A288" s="100"/>
      <c r="B288" s="93" t="s">
        <v>1221</v>
      </c>
      <c r="C288" s="93">
        <f t="shared" ref="C288" si="77">SUM(C289:C291)</f>
        <v>3</v>
      </c>
      <c r="D288" s="181"/>
    </row>
    <row r="289" spans="1:4" ht="15.75" customHeight="1">
      <c r="A289" s="101"/>
      <c r="B289" s="105" t="s">
        <v>1222</v>
      </c>
      <c r="C289" s="105">
        <v>1</v>
      </c>
      <c r="D289" s="179" t="s">
        <v>2472</v>
      </c>
    </row>
    <row r="290" spans="1:4" ht="15.75" customHeight="1">
      <c r="A290" s="104"/>
      <c r="B290" s="105" t="s">
        <v>1223</v>
      </c>
      <c r="C290" s="105">
        <v>1</v>
      </c>
      <c r="D290" s="179" t="s">
        <v>2473</v>
      </c>
    </row>
    <row r="291" spans="1:4" ht="15.75" customHeight="1">
      <c r="A291" s="104"/>
      <c r="B291" s="105" t="s">
        <v>1224</v>
      </c>
      <c r="C291" s="105">
        <v>1</v>
      </c>
      <c r="D291" s="179" t="s">
        <v>2474</v>
      </c>
    </row>
    <row r="292" spans="1:4" ht="15.75" customHeight="1">
      <c r="A292" s="100"/>
      <c r="B292" s="93" t="s">
        <v>1225</v>
      </c>
      <c r="C292" s="93">
        <f t="shared" ref="C292" si="78">C293+C294+C295+C296</f>
        <v>4</v>
      </c>
      <c r="D292" s="181"/>
    </row>
    <row r="293" spans="1:4" ht="15.75" customHeight="1">
      <c r="A293" s="101"/>
      <c r="B293" s="105" t="s">
        <v>1226</v>
      </c>
      <c r="C293" s="105">
        <v>1</v>
      </c>
      <c r="D293" s="179" t="s">
        <v>2475</v>
      </c>
    </row>
    <row r="294" spans="1:4" ht="15.75" customHeight="1">
      <c r="A294" s="101"/>
      <c r="B294" s="105" t="s">
        <v>1227</v>
      </c>
      <c r="C294" s="105">
        <v>1</v>
      </c>
      <c r="D294" s="179" t="s">
        <v>2476</v>
      </c>
    </row>
    <row r="295" spans="1:4" ht="15.75" customHeight="1">
      <c r="A295" s="101"/>
      <c r="B295" s="105" t="s">
        <v>1228</v>
      </c>
      <c r="C295" s="105">
        <v>1</v>
      </c>
      <c r="D295" s="179" t="s">
        <v>2477</v>
      </c>
    </row>
    <row r="296" spans="1:4" ht="15.75" customHeight="1">
      <c r="A296" s="101"/>
      <c r="B296" s="105" t="s">
        <v>1229</v>
      </c>
      <c r="C296" s="105">
        <v>1</v>
      </c>
      <c r="D296" s="179" t="s">
        <v>2478</v>
      </c>
    </row>
    <row r="297" spans="1:4" ht="15.75" customHeight="1">
      <c r="A297" s="100"/>
      <c r="B297" s="93" t="s">
        <v>1230</v>
      </c>
      <c r="C297" s="93">
        <f t="shared" ref="C297" si="79">C298</f>
        <v>1</v>
      </c>
      <c r="D297" s="181"/>
    </row>
    <row r="298" spans="1:4" ht="15.75" customHeight="1">
      <c r="A298" s="104"/>
      <c r="B298" s="105" t="s">
        <v>1231</v>
      </c>
      <c r="C298" s="105">
        <v>1</v>
      </c>
      <c r="D298" s="179" t="s">
        <v>2479</v>
      </c>
    </row>
    <row r="299" spans="1:4" ht="15.75" customHeight="1">
      <c r="A299" s="100"/>
      <c r="B299" s="93" t="s">
        <v>1232</v>
      </c>
      <c r="C299" s="93">
        <f t="shared" ref="C299" si="80">C300+C301+C302</f>
        <v>3</v>
      </c>
      <c r="D299" s="181"/>
    </row>
    <row r="300" spans="1:4" ht="15.75" customHeight="1">
      <c r="A300" s="101"/>
      <c r="B300" s="105" t="s">
        <v>1233</v>
      </c>
      <c r="C300" s="105">
        <v>1</v>
      </c>
      <c r="D300" s="179" t="s">
        <v>2480</v>
      </c>
    </row>
    <row r="301" spans="1:4" ht="15.75" customHeight="1">
      <c r="A301" s="101"/>
      <c r="B301" s="105" t="s">
        <v>1234</v>
      </c>
      <c r="C301" s="105">
        <v>1</v>
      </c>
      <c r="D301" s="179" t="s">
        <v>2481</v>
      </c>
    </row>
    <row r="302" spans="1:4" ht="15.75" customHeight="1">
      <c r="A302" s="101"/>
      <c r="B302" s="105" t="s">
        <v>1235</v>
      </c>
      <c r="C302" s="105">
        <v>1</v>
      </c>
      <c r="D302" s="179" t="s">
        <v>2482</v>
      </c>
    </row>
    <row r="303" spans="1:4" ht="15.75" customHeight="1">
      <c r="A303" s="100"/>
      <c r="B303" s="93" t="s">
        <v>1236</v>
      </c>
      <c r="C303" s="93">
        <f t="shared" ref="C303" si="81">C304</f>
        <v>1</v>
      </c>
      <c r="D303" s="185"/>
    </row>
    <row r="304" spans="1:4" ht="15.75" customHeight="1">
      <c r="A304" s="101"/>
      <c r="B304" s="96" t="s">
        <v>1237</v>
      </c>
      <c r="C304" s="96">
        <v>1</v>
      </c>
      <c r="D304" s="179" t="s">
        <v>2483</v>
      </c>
    </row>
    <row r="305" spans="1:4" ht="15.75" customHeight="1">
      <c r="A305" s="98" t="s">
        <v>1238</v>
      </c>
      <c r="B305" s="89"/>
      <c r="C305" s="89">
        <f>+C306+C324+C335+C344</f>
        <v>25</v>
      </c>
      <c r="D305" s="89"/>
    </row>
    <row r="306" spans="1:4" ht="15.75" customHeight="1">
      <c r="A306" s="99" t="s">
        <v>24</v>
      </c>
      <c r="B306" s="91"/>
      <c r="C306" s="91">
        <f>C307+C310+C313+C318+C322</f>
        <v>11</v>
      </c>
      <c r="D306" s="91"/>
    </row>
    <row r="307" spans="1:4" ht="15.75" customHeight="1">
      <c r="A307" s="100"/>
      <c r="B307" s="93" t="s">
        <v>1239</v>
      </c>
      <c r="C307" s="93">
        <f t="shared" ref="C307" si="82">SUM(C308:C309)</f>
        <v>2</v>
      </c>
      <c r="D307" s="136"/>
    </row>
    <row r="308" spans="1:4" ht="15.75" customHeight="1">
      <c r="A308" s="104"/>
      <c r="B308" s="105" t="s">
        <v>1240</v>
      </c>
      <c r="C308" s="105">
        <v>1</v>
      </c>
      <c r="D308" s="179" t="s">
        <v>2484</v>
      </c>
    </row>
    <row r="309" spans="1:4" ht="15.75" customHeight="1">
      <c r="A309" s="104"/>
      <c r="B309" s="105" t="s">
        <v>1241</v>
      </c>
      <c r="C309" s="105">
        <v>1</v>
      </c>
      <c r="D309" s="179" t="s">
        <v>2485</v>
      </c>
    </row>
    <row r="310" spans="1:4" ht="15.75" customHeight="1">
      <c r="A310" s="100"/>
      <c r="B310" s="93" t="s">
        <v>1242</v>
      </c>
      <c r="C310" s="93">
        <f>SUM(C311:C312)</f>
        <v>1</v>
      </c>
      <c r="D310" s="181"/>
    </row>
    <row r="311" spans="1:4" ht="15.75" customHeight="1">
      <c r="A311" s="101"/>
      <c r="B311" s="105" t="s">
        <v>1243</v>
      </c>
      <c r="C311" s="105"/>
      <c r="D311" s="179" t="s">
        <v>2486</v>
      </c>
    </row>
    <row r="312" spans="1:4" ht="15.75" customHeight="1">
      <c r="A312" s="101"/>
      <c r="B312" s="105" t="s">
        <v>1244</v>
      </c>
      <c r="C312" s="105">
        <v>1</v>
      </c>
      <c r="D312" s="179" t="s">
        <v>1196</v>
      </c>
    </row>
    <row r="313" spans="1:4" ht="15.75" customHeight="1">
      <c r="A313" s="100"/>
      <c r="B313" s="93" t="s">
        <v>1245</v>
      </c>
      <c r="C313" s="93">
        <f t="shared" ref="C313" si="83">SUM(C314:C317)</f>
        <v>4</v>
      </c>
      <c r="D313" s="136"/>
    </row>
    <row r="314" spans="1:4" ht="15.75" customHeight="1">
      <c r="A314" s="101"/>
      <c r="B314" s="105" t="s">
        <v>1246</v>
      </c>
      <c r="C314" s="105">
        <v>1</v>
      </c>
      <c r="D314" s="179" t="s">
        <v>2487</v>
      </c>
    </row>
    <row r="315" spans="1:4" ht="15.75" customHeight="1">
      <c r="A315" s="101"/>
      <c r="B315" s="105" t="s">
        <v>1247</v>
      </c>
      <c r="C315" s="105">
        <v>1</v>
      </c>
      <c r="D315" s="179" t="s">
        <v>2488</v>
      </c>
    </row>
    <row r="316" spans="1:4" ht="15.75" customHeight="1">
      <c r="A316" s="101"/>
      <c r="B316" s="105" t="s">
        <v>1248</v>
      </c>
      <c r="C316" s="105">
        <v>1</v>
      </c>
      <c r="D316" s="179" t="s">
        <v>2489</v>
      </c>
    </row>
    <row r="317" spans="1:4" ht="15.75" customHeight="1">
      <c r="A317" s="101"/>
      <c r="B317" s="105" t="s">
        <v>1249</v>
      </c>
      <c r="C317" s="105">
        <v>1</v>
      </c>
      <c r="D317" s="179" t="s">
        <v>2490</v>
      </c>
    </row>
    <row r="318" spans="1:4" ht="15.75" customHeight="1">
      <c r="A318" s="100"/>
      <c r="B318" s="93" t="s">
        <v>885</v>
      </c>
      <c r="C318" s="93">
        <f t="shared" ref="C318" si="84">SUM(C319:C321)</f>
        <v>3</v>
      </c>
      <c r="D318" s="181"/>
    </row>
    <row r="319" spans="1:4" ht="15.75" customHeight="1">
      <c r="A319" s="101"/>
      <c r="B319" s="105" t="s">
        <v>1250</v>
      </c>
      <c r="C319" s="105">
        <v>1</v>
      </c>
      <c r="D319" s="179" t="s">
        <v>2491</v>
      </c>
    </row>
    <row r="320" spans="1:4" ht="15.75" customHeight="1">
      <c r="A320" s="101"/>
      <c r="B320" s="105" t="s">
        <v>1251</v>
      </c>
      <c r="C320" s="105">
        <v>1</v>
      </c>
      <c r="D320" s="179" t="s">
        <v>2492</v>
      </c>
    </row>
    <row r="321" spans="1:4" ht="15.75" customHeight="1">
      <c r="A321" s="101"/>
      <c r="B321" s="105" t="s">
        <v>1252</v>
      </c>
      <c r="C321" s="105">
        <v>1</v>
      </c>
      <c r="D321" s="179" t="s">
        <v>2493</v>
      </c>
    </row>
    <row r="322" spans="1:4" ht="15.75" customHeight="1">
      <c r="A322" s="100"/>
      <c r="B322" s="93" t="s">
        <v>1253</v>
      </c>
      <c r="C322" s="93">
        <f t="shared" ref="C322" si="85">C323</f>
        <v>1</v>
      </c>
      <c r="D322" s="181"/>
    </row>
    <row r="323" spans="1:4" ht="15.75" customHeight="1">
      <c r="A323" s="104"/>
      <c r="B323" s="105" t="s">
        <v>1254</v>
      </c>
      <c r="C323" s="105">
        <v>1</v>
      </c>
      <c r="D323" s="179" t="s">
        <v>2494</v>
      </c>
    </row>
    <row r="324" spans="1:4" ht="15.75" customHeight="1">
      <c r="A324" s="99" t="s">
        <v>36</v>
      </c>
      <c r="B324" s="91"/>
      <c r="C324" s="91">
        <f>C325+C327+C330+C332</f>
        <v>6</v>
      </c>
      <c r="D324" s="91"/>
    </row>
    <row r="325" spans="1:4" ht="15.75" customHeight="1">
      <c r="A325" s="100"/>
      <c r="B325" s="93" t="s">
        <v>1255</v>
      </c>
      <c r="C325" s="93">
        <f t="shared" ref="C325" si="86">C326</f>
        <v>1</v>
      </c>
      <c r="D325" s="136"/>
    </row>
    <row r="326" spans="1:4" ht="15.75" customHeight="1">
      <c r="A326" s="101"/>
      <c r="B326" s="96" t="s">
        <v>1256</v>
      </c>
      <c r="C326" s="96">
        <v>1</v>
      </c>
      <c r="D326" s="179" t="s">
        <v>2495</v>
      </c>
    </row>
    <row r="327" spans="1:4" ht="15.75" customHeight="1">
      <c r="A327" s="100"/>
      <c r="B327" s="93" t="s">
        <v>1257</v>
      </c>
      <c r="C327" s="93">
        <f>SUM(C328:C329)</f>
        <v>2</v>
      </c>
      <c r="D327" s="136"/>
    </row>
    <row r="328" spans="1:4" ht="15.75" customHeight="1">
      <c r="A328" s="101"/>
      <c r="B328" s="96" t="s">
        <v>1258</v>
      </c>
      <c r="C328" s="96">
        <v>1</v>
      </c>
      <c r="D328" s="179" t="s">
        <v>2496</v>
      </c>
    </row>
    <row r="329" spans="1:4" ht="15.75" customHeight="1">
      <c r="A329" s="101"/>
      <c r="B329" s="105" t="s">
        <v>1259</v>
      </c>
      <c r="C329" s="105">
        <v>1</v>
      </c>
      <c r="D329" s="179" t="s">
        <v>2497</v>
      </c>
    </row>
    <row r="330" spans="1:4" ht="15.75" customHeight="1">
      <c r="A330" s="100"/>
      <c r="B330" s="93" t="s">
        <v>1260</v>
      </c>
      <c r="C330" s="93">
        <f t="shared" ref="C330" si="87">C331</f>
        <v>1</v>
      </c>
      <c r="D330" s="136"/>
    </row>
    <row r="331" spans="1:4" ht="15.75" customHeight="1">
      <c r="A331" s="104"/>
      <c r="B331" s="105" t="s">
        <v>1261</v>
      </c>
      <c r="C331" s="105">
        <v>1</v>
      </c>
      <c r="D331" s="179" t="s">
        <v>465</v>
      </c>
    </row>
    <row r="332" spans="1:4" ht="15.75" customHeight="1">
      <c r="A332" s="100"/>
      <c r="B332" s="93" t="s">
        <v>1262</v>
      </c>
      <c r="C332" s="93">
        <f t="shared" ref="C332" si="88">SUM(C333:C334)</f>
        <v>2</v>
      </c>
      <c r="D332" s="181"/>
    </row>
    <row r="333" spans="1:4" ht="15.75" customHeight="1">
      <c r="A333" s="104"/>
      <c r="B333" s="105" t="s">
        <v>1263</v>
      </c>
      <c r="C333" s="105">
        <v>1</v>
      </c>
      <c r="D333" s="179" t="s">
        <v>2498</v>
      </c>
    </row>
    <row r="334" spans="1:4" ht="15.75" customHeight="1">
      <c r="A334" s="104"/>
      <c r="B334" s="105" t="s">
        <v>1264</v>
      </c>
      <c r="C334" s="105">
        <v>1</v>
      </c>
      <c r="D334" s="179" t="s">
        <v>2499</v>
      </c>
    </row>
    <row r="335" spans="1:4" ht="15.75" customHeight="1">
      <c r="A335" s="99" t="s">
        <v>47</v>
      </c>
      <c r="B335" s="91"/>
      <c r="C335" s="91">
        <f>+C336+C339+C342</f>
        <v>5</v>
      </c>
      <c r="D335" s="91"/>
    </row>
    <row r="336" spans="1:4" ht="15.75" customHeight="1">
      <c r="A336" s="100"/>
      <c r="B336" s="93" t="s">
        <v>1265</v>
      </c>
      <c r="C336" s="93">
        <f t="shared" ref="C336" si="89">SUM(C337:C338)</f>
        <v>2</v>
      </c>
      <c r="D336" s="182"/>
    </row>
    <row r="337" spans="1:4" ht="15.75" customHeight="1">
      <c r="A337" s="104"/>
      <c r="B337" s="105" t="s">
        <v>1266</v>
      </c>
      <c r="C337" s="106">
        <v>1</v>
      </c>
      <c r="D337" s="179" t="s">
        <v>2500</v>
      </c>
    </row>
    <row r="338" spans="1:4" ht="15.75" customHeight="1">
      <c r="A338" s="104"/>
      <c r="B338" s="105" t="s">
        <v>1267</v>
      </c>
      <c r="C338" s="106">
        <v>1</v>
      </c>
      <c r="D338" s="179" t="s">
        <v>2501</v>
      </c>
    </row>
    <row r="339" spans="1:4" ht="15.75" customHeight="1">
      <c r="A339" s="100"/>
      <c r="B339" s="93" t="s">
        <v>1268</v>
      </c>
      <c r="C339" s="93">
        <f>SUM(C340:C341)</f>
        <v>2</v>
      </c>
      <c r="D339" s="136"/>
    </row>
    <row r="340" spans="1:4" ht="15.75" customHeight="1">
      <c r="A340" s="101"/>
      <c r="B340" s="105" t="s">
        <v>1269</v>
      </c>
      <c r="C340" s="105">
        <v>1</v>
      </c>
      <c r="D340" s="179" t="s">
        <v>2502</v>
      </c>
    </row>
    <row r="341" spans="1:4" ht="15.75" customHeight="1">
      <c r="A341" s="104"/>
      <c r="B341" s="105" t="s">
        <v>1270</v>
      </c>
      <c r="C341" s="105">
        <v>1</v>
      </c>
      <c r="D341" s="179" t="s">
        <v>2503</v>
      </c>
    </row>
    <row r="342" spans="1:4" ht="15.75" customHeight="1">
      <c r="A342" s="116"/>
      <c r="B342" s="157" t="s">
        <v>286</v>
      </c>
      <c r="C342" s="157">
        <f t="shared" ref="C342" si="90">C343</f>
        <v>1</v>
      </c>
      <c r="D342" s="157"/>
    </row>
    <row r="343" spans="1:4" ht="15.75" customHeight="1">
      <c r="A343" s="101"/>
      <c r="B343" s="96" t="s">
        <v>1271</v>
      </c>
      <c r="C343" s="96">
        <v>1</v>
      </c>
      <c r="D343" s="179" t="s">
        <v>2504</v>
      </c>
    </row>
    <row r="344" spans="1:4" ht="15.75" customHeight="1">
      <c r="A344" s="99" t="s">
        <v>63</v>
      </c>
      <c r="B344" s="91"/>
      <c r="C344" s="91">
        <f t="shared" ref="C344" si="91">C345</f>
        <v>3</v>
      </c>
      <c r="D344" s="91"/>
    </row>
    <row r="345" spans="1:4" ht="15.75" customHeight="1">
      <c r="A345" s="100"/>
      <c r="B345" s="93" t="s">
        <v>454</v>
      </c>
      <c r="C345" s="93">
        <f t="shared" ref="C345" si="92">SUM(C346:C348)</f>
        <v>3</v>
      </c>
      <c r="D345" s="182"/>
    </row>
    <row r="346" spans="1:4" ht="15.75" customHeight="1">
      <c r="A346" s="104"/>
      <c r="B346" s="105" t="s">
        <v>1272</v>
      </c>
      <c r="C346" s="105">
        <v>1</v>
      </c>
      <c r="D346" s="179" t="s">
        <v>2505</v>
      </c>
    </row>
    <row r="347" spans="1:4" ht="15.75" customHeight="1">
      <c r="A347" s="101"/>
      <c r="B347" s="105" t="s">
        <v>1273</v>
      </c>
      <c r="C347" s="105">
        <v>1</v>
      </c>
      <c r="D347" s="179" t="s">
        <v>2506</v>
      </c>
    </row>
    <row r="348" spans="1:4" ht="15.75" customHeight="1">
      <c r="A348" s="104"/>
      <c r="B348" s="105" t="s">
        <v>1274</v>
      </c>
      <c r="C348" s="105">
        <v>1</v>
      </c>
      <c r="D348" s="179" t="s">
        <v>2507</v>
      </c>
    </row>
    <row r="349" spans="1:4" ht="15.75" customHeight="1">
      <c r="A349" s="98" t="s">
        <v>293</v>
      </c>
      <c r="B349" s="89"/>
      <c r="C349" s="89">
        <f>C350+C370+C397+C411</f>
        <v>56</v>
      </c>
      <c r="D349" s="89"/>
    </row>
    <row r="350" spans="1:4" ht="15.75" customHeight="1">
      <c r="A350" s="99" t="s">
        <v>24</v>
      </c>
      <c r="B350" s="91"/>
      <c r="C350" s="91">
        <f t="shared" ref="C350" si="93">C351+C356+C361+C365</f>
        <v>15</v>
      </c>
      <c r="D350" s="91"/>
    </row>
    <row r="351" spans="1:4" ht="15.75" customHeight="1">
      <c r="A351" s="100"/>
      <c r="B351" s="93" t="s">
        <v>1275</v>
      </c>
      <c r="C351" s="93">
        <f t="shared" ref="C351" si="94">SUM(C352:C355)</f>
        <v>4</v>
      </c>
      <c r="D351" s="181"/>
    </row>
    <row r="352" spans="1:4" ht="15.75" customHeight="1">
      <c r="A352" s="101"/>
      <c r="B352" s="105" t="s">
        <v>1276</v>
      </c>
      <c r="C352" s="105">
        <v>1</v>
      </c>
      <c r="D352" s="179" t="s">
        <v>2508</v>
      </c>
    </row>
    <row r="353" spans="1:4" ht="15.75" customHeight="1">
      <c r="A353" s="101"/>
      <c r="B353" s="105" t="s">
        <v>1277</v>
      </c>
      <c r="C353" s="105">
        <v>1</v>
      </c>
      <c r="D353" s="179" t="s">
        <v>2509</v>
      </c>
    </row>
    <row r="354" spans="1:4" ht="15.75" customHeight="1">
      <c r="A354" s="101"/>
      <c r="B354" s="105" t="s">
        <v>1278</v>
      </c>
      <c r="C354" s="105">
        <v>1</v>
      </c>
      <c r="D354" s="179" t="s">
        <v>2510</v>
      </c>
    </row>
    <row r="355" spans="1:4" ht="15.75" customHeight="1">
      <c r="A355" s="101"/>
      <c r="B355" s="96" t="s">
        <v>1279</v>
      </c>
      <c r="C355" s="96">
        <v>1</v>
      </c>
      <c r="D355" s="179" t="s">
        <v>2511</v>
      </c>
    </row>
    <row r="356" spans="1:4" ht="15.75" customHeight="1">
      <c r="A356" s="100"/>
      <c r="B356" s="93" t="s">
        <v>1280</v>
      </c>
      <c r="C356" s="93">
        <f t="shared" ref="C356" si="95">SUM(C357:C360)</f>
        <v>4</v>
      </c>
      <c r="D356" s="181"/>
    </row>
    <row r="357" spans="1:4" ht="15.75" customHeight="1">
      <c r="A357" s="101"/>
      <c r="B357" s="96" t="s">
        <v>1281</v>
      </c>
      <c r="C357" s="96">
        <v>1</v>
      </c>
      <c r="D357" s="179" t="s">
        <v>2512</v>
      </c>
    </row>
    <row r="358" spans="1:4" ht="15.75" customHeight="1">
      <c r="A358" s="101"/>
      <c r="B358" s="105" t="s">
        <v>1282</v>
      </c>
      <c r="C358" s="105">
        <v>1</v>
      </c>
      <c r="D358" s="179" t="s">
        <v>2513</v>
      </c>
    </row>
    <row r="359" spans="1:4" ht="15.75" customHeight="1">
      <c r="A359" s="101"/>
      <c r="B359" s="105" t="s">
        <v>1283</v>
      </c>
      <c r="C359" s="105">
        <v>1</v>
      </c>
      <c r="D359" s="179" t="s">
        <v>2514</v>
      </c>
    </row>
    <row r="360" spans="1:4" ht="15.75" customHeight="1">
      <c r="A360" s="101"/>
      <c r="B360" s="105" t="s">
        <v>1284</v>
      </c>
      <c r="C360" s="105">
        <v>1</v>
      </c>
      <c r="D360" s="179" t="s">
        <v>2515</v>
      </c>
    </row>
    <row r="361" spans="1:4" ht="15.75" customHeight="1">
      <c r="A361" s="100"/>
      <c r="B361" s="93" t="s">
        <v>121</v>
      </c>
      <c r="C361" s="93">
        <f t="shared" ref="C361" si="96">SUM(C362:C364)</f>
        <v>3</v>
      </c>
      <c r="D361" s="181"/>
    </row>
    <row r="362" spans="1:4" ht="15.75" customHeight="1">
      <c r="A362" s="104"/>
      <c r="B362" s="105" t="s">
        <v>1285</v>
      </c>
      <c r="C362" s="105">
        <v>1</v>
      </c>
      <c r="D362" s="179" t="s">
        <v>2516</v>
      </c>
    </row>
    <row r="363" spans="1:4" ht="15.75" customHeight="1">
      <c r="A363" s="104"/>
      <c r="B363" s="105" t="s">
        <v>1286</v>
      </c>
      <c r="C363" s="105">
        <v>1</v>
      </c>
      <c r="D363" s="179" t="s">
        <v>2517</v>
      </c>
    </row>
    <row r="364" spans="1:4" ht="15.75" customHeight="1">
      <c r="A364" s="101"/>
      <c r="B364" s="96" t="s">
        <v>1287</v>
      </c>
      <c r="C364" s="105">
        <v>1</v>
      </c>
      <c r="D364" s="179" t="s">
        <v>2518</v>
      </c>
    </row>
    <row r="365" spans="1:4" ht="15.75" customHeight="1">
      <c r="A365" s="100"/>
      <c r="B365" s="93" t="s">
        <v>1288</v>
      </c>
      <c r="C365" s="93">
        <f t="shared" ref="C365" si="97">SUM(C366:C369)</f>
        <v>4</v>
      </c>
      <c r="D365" s="181"/>
    </row>
    <row r="366" spans="1:4" ht="15.75" customHeight="1">
      <c r="A366" s="101"/>
      <c r="B366" s="105" t="s">
        <v>1289</v>
      </c>
      <c r="C366" s="105">
        <v>1</v>
      </c>
      <c r="D366" s="179" t="s">
        <v>2519</v>
      </c>
    </row>
    <row r="367" spans="1:4" ht="15.75" customHeight="1">
      <c r="A367" s="101"/>
      <c r="B367" s="105" t="s">
        <v>1290</v>
      </c>
      <c r="C367" s="105">
        <v>1</v>
      </c>
      <c r="D367" s="179" t="s">
        <v>2520</v>
      </c>
    </row>
    <row r="368" spans="1:4" ht="15.75" customHeight="1">
      <c r="A368" s="103"/>
      <c r="B368" s="96" t="s">
        <v>1291</v>
      </c>
      <c r="C368" s="105">
        <v>1</v>
      </c>
      <c r="D368" s="179" t="s">
        <v>2521</v>
      </c>
    </row>
    <row r="369" spans="1:4" ht="15.75" customHeight="1">
      <c r="A369" s="118"/>
      <c r="B369" s="96" t="s">
        <v>1292</v>
      </c>
      <c r="C369" s="105">
        <v>1</v>
      </c>
      <c r="D369" s="179" t="s">
        <v>2522</v>
      </c>
    </row>
    <row r="370" spans="1:4" ht="15.75" customHeight="1">
      <c r="A370" s="99" t="s">
        <v>36</v>
      </c>
      <c r="B370" s="91"/>
      <c r="C370" s="91">
        <f>C371+C375+C377+C382+C388+C392</f>
        <v>20</v>
      </c>
      <c r="D370" s="91"/>
    </row>
    <row r="371" spans="1:4" ht="15.75" customHeight="1">
      <c r="A371" s="100"/>
      <c r="B371" s="93" t="s">
        <v>1293</v>
      </c>
      <c r="C371" s="93">
        <f t="shared" ref="C371" si="98">SUM(C372:C374)</f>
        <v>3</v>
      </c>
      <c r="D371" s="182"/>
    </row>
    <row r="372" spans="1:4" ht="15.75" customHeight="1">
      <c r="A372" s="101"/>
      <c r="B372" s="105" t="s">
        <v>1294</v>
      </c>
      <c r="C372" s="105">
        <v>1</v>
      </c>
      <c r="D372" s="179" t="s">
        <v>2452</v>
      </c>
    </row>
    <row r="373" spans="1:4" ht="15.75" customHeight="1">
      <c r="A373" s="101"/>
      <c r="B373" s="105" t="s">
        <v>1295</v>
      </c>
      <c r="C373" s="105">
        <v>1</v>
      </c>
      <c r="D373" s="179" t="s">
        <v>2523</v>
      </c>
    </row>
    <row r="374" spans="1:4" ht="15.75" customHeight="1">
      <c r="A374" s="101"/>
      <c r="B374" s="105" t="s">
        <v>1296</v>
      </c>
      <c r="C374" s="105">
        <v>1</v>
      </c>
      <c r="D374" s="179" t="s">
        <v>2524</v>
      </c>
    </row>
    <row r="375" spans="1:4" ht="15.75" customHeight="1">
      <c r="A375" s="116"/>
      <c r="B375" s="157" t="s">
        <v>1297</v>
      </c>
      <c r="C375" s="157">
        <f t="shared" ref="C375" si="99">SUM(C376)</f>
        <v>1</v>
      </c>
      <c r="D375" s="186"/>
    </row>
    <row r="376" spans="1:4" ht="15.75" customHeight="1">
      <c r="A376" s="101"/>
      <c r="B376" s="96" t="s">
        <v>1298</v>
      </c>
      <c r="C376" s="96">
        <v>1</v>
      </c>
      <c r="D376" s="179" t="s">
        <v>2525</v>
      </c>
    </row>
    <row r="377" spans="1:4" ht="15.75" customHeight="1">
      <c r="A377" s="100"/>
      <c r="B377" s="93" t="s">
        <v>1299</v>
      </c>
      <c r="C377" s="93">
        <f t="shared" ref="C377" si="100">SUM(C378:C381)</f>
        <v>4</v>
      </c>
      <c r="D377" s="181"/>
    </row>
    <row r="378" spans="1:4" ht="15.75" customHeight="1">
      <c r="A378" s="101"/>
      <c r="B378" s="105" t="s">
        <v>1300</v>
      </c>
      <c r="C378" s="105">
        <v>1</v>
      </c>
      <c r="D378" s="179" t="s">
        <v>2526</v>
      </c>
    </row>
    <row r="379" spans="1:4" ht="15.75" customHeight="1">
      <c r="A379" s="104"/>
      <c r="B379" s="105" t="s">
        <v>1301</v>
      </c>
      <c r="C379" s="105">
        <v>1</v>
      </c>
      <c r="D379" s="179" t="s">
        <v>973</v>
      </c>
    </row>
    <row r="380" spans="1:4" ht="15.75" customHeight="1">
      <c r="A380" s="101"/>
      <c r="B380" s="105" t="s">
        <v>1302</v>
      </c>
      <c r="C380" s="105">
        <v>1</v>
      </c>
      <c r="D380" s="179" t="s">
        <v>993</v>
      </c>
    </row>
    <row r="381" spans="1:4" ht="15.75" customHeight="1">
      <c r="A381" s="101"/>
      <c r="B381" s="105" t="s">
        <v>1303</v>
      </c>
      <c r="C381" s="105">
        <v>1</v>
      </c>
      <c r="D381" s="179" t="s">
        <v>2527</v>
      </c>
    </row>
    <row r="382" spans="1:4" ht="15.75" customHeight="1">
      <c r="A382" s="100"/>
      <c r="B382" s="93" t="s">
        <v>1304</v>
      </c>
      <c r="C382" s="93">
        <f t="shared" ref="C382" si="101">SUM(C383:C387)</f>
        <v>5</v>
      </c>
      <c r="D382" s="181"/>
    </row>
    <row r="383" spans="1:4" ht="15.75" customHeight="1">
      <c r="A383" s="101"/>
      <c r="B383" s="105" t="s">
        <v>1305</v>
      </c>
      <c r="C383" s="105">
        <v>1</v>
      </c>
      <c r="D383" s="179" t="s">
        <v>51</v>
      </c>
    </row>
    <row r="384" spans="1:4" ht="15.75" customHeight="1">
      <c r="A384" s="101"/>
      <c r="B384" s="105" t="s">
        <v>1306</v>
      </c>
      <c r="C384" s="105">
        <v>1</v>
      </c>
      <c r="D384" s="179" t="s">
        <v>2528</v>
      </c>
    </row>
    <row r="385" spans="1:4" ht="15.75" customHeight="1">
      <c r="A385" s="101"/>
      <c r="B385" s="105" t="s">
        <v>1307</v>
      </c>
      <c r="C385" s="105">
        <v>1</v>
      </c>
      <c r="D385" s="179" t="s">
        <v>2529</v>
      </c>
    </row>
    <row r="386" spans="1:4" ht="15.75" customHeight="1">
      <c r="A386" s="101"/>
      <c r="B386" s="105" t="s">
        <v>1308</v>
      </c>
      <c r="C386" s="105">
        <v>1</v>
      </c>
      <c r="D386" s="179" t="s">
        <v>2528</v>
      </c>
    </row>
    <row r="387" spans="1:4" ht="15.75" customHeight="1">
      <c r="A387" s="101"/>
      <c r="B387" s="105" t="s">
        <v>1309</v>
      </c>
      <c r="C387" s="105">
        <v>1</v>
      </c>
      <c r="D387" s="179" t="s">
        <v>2530</v>
      </c>
    </row>
    <row r="388" spans="1:4" ht="15.75" customHeight="1">
      <c r="A388" s="100"/>
      <c r="B388" s="93" t="s">
        <v>1310</v>
      </c>
      <c r="C388" s="93">
        <f t="shared" ref="C388" si="102">SUM(C389:C391)</f>
        <v>3</v>
      </c>
      <c r="D388" s="181"/>
    </row>
    <row r="389" spans="1:4" ht="15.75" customHeight="1">
      <c r="A389" s="101"/>
      <c r="B389" s="105" t="s">
        <v>1311</v>
      </c>
      <c r="C389" s="105">
        <v>1</v>
      </c>
      <c r="D389" s="179" t="s">
        <v>2531</v>
      </c>
    </row>
    <row r="390" spans="1:4" ht="15.75" customHeight="1">
      <c r="A390" s="101"/>
      <c r="B390" s="105" t="s">
        <v>1312</v>
      </c>
      <c r="C390" s="105">
        <v>1</v>
      </c>
      <c r="D390" s="179" t="s">
        <v>2532</v>
      </c>
    </row>
    <row r="391" spans="1:4" ht="15.75" customHeight="1">
      <c r="A391" s="101"/>
      <c r="B391" s="105" t="s">
        <v>1313</v>
      </c>
      <c r="C391" s="105">
        <v>1</v>
      </c>
      <c r="D391" s="179" t="s">
        <v>2533</v>
      </c>
    </row>
    <row r="392" spans="1:4" ht="15.75" customHeight="1">
      <c r="A392" s="100"/>
      <c r="B392" s="93" t="s">
        <v>1314</v>
      </c>
      <c r="C392" s="93">
        <f t="shared" ref="C392" si="103">SUM(C393:C396)</f>
        <v>4</v>
      </c>
      <c r="D392" s="181"/>
    </row>
    <row r="393" spans="1:4" ht="15.75" customHeight="1">
      <c r="A393" s="101"/>
      <c r="B393" s="105" t="s">
        <v>1315</v>
      </c>
      <c r="C393" s="105">
        <v>1</v>
      </c>
      <c r="D393" s="179" t="s">
        <v>2534</v>
      </c>
    </row>
    <row r="394" spans="1:4" ht="15.75" customHeight="1">
      <c r="A394" s="101"/>
      <c r="B394" s="105" t="s">
        <v>1316</v>
      </c>
      <c r="C394" s="105">
        <v>1</v>
      </c>
      <c r="D394" s="179" t="s">
        <v>2535</v>
      </c>
    </row>
    <row r="395" spans="1:4" ht="15.75" customHeight="1">
      <c r="A395" s="104"/>
      <c r="B395" s="96" t="s">
        <v>1317</v>
      </c>
      <c r="C395" s="105">
        <v>1</v>
      </c>
      <c r="D395" s="179" t="s">
        <v>2536</v>
      </c>
    </row>
    <row r="396" spans="1:4" ht="15.75" customHeight="1">
      <c r="A396" s="101"/>
      <c r="B396" s="96" t="s">
        <v>1318</v>
      </c>
      <c r="C396" s="105">
        <v>1</v>
      </c>
      <c r="D396" s="179" t="s">
        <v>2537</v>
      </c>
    </row>
    <row r="397" spans="1:4" ht="15.75" customHeight="1">
      <c r="A397" s="99" t="s">
        <v>47</v>
      </c>
      <c r="B397" s="91"/>
      <c r="C397" s="91">
        <f>+C398+C403+C408</f>
        <v>10</v>
      </c>
      <c r="D397" s="91"/>
    </row>
    <row r="398" spans="1:4" ht="15.75" customHeight="1">
      <c r="A398" s="100"/>
      <c r="B398" s="93" t="s">
        <v>1319</v>
      </c>
      <c r="C398" s="93">
        <f t="shared" ref="C398" si="104">SUM(C399:C402)</f>
        <v>4</v>
      </c>
      <c r="D398" s="181"/>
    </row>
    <row r="399" spans="1:4" ht="21" customHeight="1">
      <c r="A399" s="101"/>
      <c r="B399" s="105" t="s">
        <v>1320</v>
      </c>
      <c r="C399" s="105">
        <v>1</v>
      </c>
      <c r="D399" s="179" t="s">
        <v>2538</v>
      </c>
    </row>
    <row r="400" spans="1:4" ht="15.75" customHeight="1">
      <c r="A400" s="101"/>
      <c r="B400" s="105" t="s">
        <v>1321</v>
      </c>
      <c r="C400" s="105">
        <v>1</v>
      </c>
      <c r="D400" s="179" t="s">
        <v>2539</v>
      </c>
    </row>
    <row r="401" spans="1:4" ht="15.75" customHeight="1">
      <c r="A401" s="101"/>
      <c r="B401" s="105" t="s">
        <v>1322</v>
      </c>
      <c r="C401" s="105">
        <v>1</v>
      </c>
      <c r="D401" s="179" t="s">
        <v>2540</v>
      </c>
    </row>
    <row r="402" spans="1:4" ht="15.75" customHeight="1">
      <c r="A402" s="101"/>
      <c r="B402" s="96" t="s">
        <v>1323</v>
      </c>
      <c r="C402" s="96">
        <v>1</v>
      </c>
      <c r="D402" s="179" t="s">
        <v>2541</v>
      </c>
    </row>
    <row r="403" spans="1:4" ht="15.75" customHeight="1">
      <c r="A403" s="100"/>
      <c r="B403" s="93" t="s">
        <v>1324</v>
      </c>
      <c r="C403" s="93">
        <f t="shared" ref="C403" si="105">SUM(C404:C407)</f>
        <v>4</v>
      </c>
      <c r="D403" s="181"/>
    </row>
    <row r="404" spans="1:4" ht="15.75" customHeight="1">
      <c r="A404" s="104"/>
      <c r="B404" s="105" t="s">
        <v>1325</v>
      </c>
      <c r="C404" s="105">
        <v>1</v>
      </c>
      <c r="D404" s="179" t="s">
        <v>2542</v>
      </c>
    </row>
    <row r="405" spans="1:4" ht="15.75" customHeight="1">
      <c r="A405" s="101"/>
      <c r="B405" s="105" t="s">
        <v>1326</v>
      </c>
      <c r="C405" s="105">
        <v>1</v>
      </c>
      <c r="D405" s="179" t="s">
        <v>2543</v>
      </c>
    </row>
    <row r="406" spans="1:4" ht="15.75" customHeight="1">
      <c r="A406" s="104"/>
      <c r="B406" s="96" t="s">
        <v>1327</v>
      </c>
      <c r="C406" s="105">
        <v>1</v>
      </c>
      <c r="D406" s="179" t="s">
        <v>2544</v>
      </c>
    </row>
    <row r="407" spans="1:4" ht="15.75" customHeight="1">
      <c r="A407" s="104"/>
      <c r="B407" s="96" t="s">
        <v>1328</v>
      </c>
      <c r="C407" s="105">
        <v>1</v>
      </c>
      <c r="D407" s="179" t="s">
        <v>2545</v>
      </c>
    </row>
    <row r="408" spans="1:4" ht="15.75" customHeight="1">
      <c r="A408" s="100"/>
      <c r="B408" s="93" t="s">
        <v>1329</v>
      </c>
      <c r="C408" s="93">
        <f t="shared" ref="C408" si="106">SUM(C409:C410)</f>
        <v>2</v>
      </c>
      <c r="D408" s="181"/>
    </row>
    <row r="409" spans="1:4" ht="15.75" customHeight="1">
      <c r="A409" s="101"/>
      <c r="B409" s="105" t="s">
        <v>1330</v>
      </c>
      <c r="C409" s="105">
        <v>1</v>
      </c>
      <c r="D409" s="179" t="s">
        <v>2546</v>
      </c>
    </row>
    <row r="410" spans="1:4" ht="15.75" customHeight="1">
      <c r="A410" s="104"/>
      <c r="B410" s="105" t="s">
        <v>1331</v>
      </c>
      <c r="C410" s="105">
        <v>1</v>
      </c>
      <c r="D410" s="179" t="s">
        <v>2547</v>
      </c>
    </row>
    <row r="411" spans="1:4" ht="15.75" customHeight="1">
      <c r="A411" s="99" t="s">
        <v>63</v>
      </c>
      <c r="B411" s="91"/>
      <c r="C411" s="91">
        <f t="shared" ref="C411" si="107">C412+C416+C421+C424</f>
        <v>11</v>
      </c>
      <c r="D411" s="91"/>
    </row>
    <row r="412" spans="1:4" ht="15.75" customHeight="1">
      <c r="A412" s="100"/>
      <c r="B412" s="93" t="s">
        <v>1332</v>
      </c>
      <c r="C412" s="93">
        <f t="shared" ref="C412" si="108">SUM(C413:C415)</f>
        <v>3</v>
      </c>
      <c r="D412" s="181"/>
    </row>
    <row r="413" spans="1:4" ht="15.75" customHeight="1">
      <c r="A413" s="101"/>
      <c r="B413" s="105" t="s">
        <v>1333</v>
      </c>
      <c r="C413" s="105">
        <v>1</v>
      </c>
      <c r="D413" s="179" t="s">
        <v>2548</v>
      </c>
    </row>
    <row r="414" spans="1:4" ht="15.75" customHeight="1">
      <c r="A414" s="101"/>
      <c r="B414" s="105" t="s">
        <v>1334</v>
      </c>
      <c r="C414" s="105">
        <v>1</v>
      </c>
      <c r="D414" s="179" t="s">
        <v>2548</v>
      </c>
    </row>
    <row r="415" spans="1:4" ht="15.75" customHeight="1">
      <c r="A415" s="101"/>
      <c r="B415" s="105" t="s">
        <v>1335</v>
      </c>
      <c r="C415" s="105">
        <v>1</v>
      </c>
      <c r="D415" s="179" t="s">
        <v>2549</v>
      </c>
    </row>
    <row r="416" spans="1:4" ht="15.75" customHeight="1">
      <c r="A416" s="100"/>
      <c r="B416" s="93" t="s">
        <v>1336</v>
      </c>
      <c r="C416" s="93">
        <f t="shared" ref="C416" si="109">SUM(C417:C420)</f>
        <v>4</v>
      </c>
      <c r="D416" s="181"/>
    </row>
    <row r="417" spans="1:4" ht="15.75" customHeight="1">
      <c r="A417" s="101"/>
      <c r="B417" s="105" t="s">
        <v>1337</v>
      </c>
      <c r="C417" s="105">
        <v>1</v>
      </c>
      <c r="D417" s="179" t="s">
        <v>2550</v>
      </c>
    </row>
    <row r="418" spans="1:4" ht="15.75" customHeight="1">
      <c r="A418" s="101"/>
      <c r="B418" s="105" t="s">
        <v>1338</v>
      </c>
      <c r="C418" s="105">
        <v>1</v>
      </c>
      <c r="D418" s="179" t="s">
        <v>483</v>
      </c>
    </row>
    <row r="419" spans="1:4" ht="15.75" customHeight="1">
      <c r="A419" s="104"/>
      <c r="B419" s="105" t="s">
        <v>1339</v>
      </c>
      <c r="C419" s="105">
        <v>1</v>
      </c>
      <c r="D419" s="179" t="s">
        <v>2551</v>
      </c>
    </row>
    <row r="420" spans="1:4" ht="15.75" customHeight="1">
      <c r="A420" s="104"/>
      <c r="B420" s="105" t="s">
        <v>1340</v>
      </c>
      <c r="C420" s="105">
        <v>1</v>
      </c>
      <c r="D420" s="179" t="s">
        <v>2552</v>
      </c>
    </row>
    <row r="421" spans="1:4" ht="15.75" customHeight="1">
      <c r="A421" s="100"/>
      <c r="B421" s="93" t="s">
        <v>213</v>
      </c>
      <c r="C421" s="93">
        <f t="shared" ref="C421" si="110">SUM(C422:C423)</f>
        <v>2</v>
      </c>
      <c r="D421" s="181"/>
    </row>
    <row r="422" spans="1:4" ht="15.75" customHeight="1">
      <c r="A422" s="101"/>
      <c r="B422" s="105" t="s">
        <v>1341</v>
      </c>
      <c r="C422" s="105">
        <v>1</v>
      </c>
      <c r="D422" s="179" t="s">
        <v>2553</v>
      </c>
    </row>
    <row r="423" spans="1:4" ht="15.75" customHeight="1">
      <c r="A423" s="101"/>
      <c r="B423" s="96" t="s">
        <v>1342</v>
      </c>
      <c r="C423" s="105">
        <v>1</v>
      </c>
      <c r="D423" s="179" t="s">
        <v>2554</v>
      </c>
    </row>
    <row r="424" spans="1:4" ht="15.75" customHeight="1">
      <c r="A424" s="100"/>
      <c r="B424" s="93" t="s">
        <v>1343</v>
      </c>
      <c r="C424" s="93">
        <f t="shared" ref="C424" si="111">SUM(C425:C426)</f>
        <v>2</v>
      </c>
      <c r="D424" s="181"/>
    </row>
    <row r="425" spans="1:4" ht="15.75" customHeight="1">
      <c r="A425" s="101"/>
      <c r="B425" s="105" t="s">
        <v>1344</v>
      </c>
      <c r="C425" s="105">
        <v>1</v>
      </c>
      <c r="D425" s="179" t="s">
        <v>2555</v>
      </c>
    </row>
    <row r="426" spans="1:4" ht="15.75" customHeight="1">
      <c r="A426" s="101"/>
      <c r="B426" s="105" t="s">
        <v>1345</v>
      </c>
      <c r="C426" s="105">
        <v>1</v>
      </c>
      <c r="D426" s="179" t="s">
        <v>2556</v>
      </c>
    </row>
    <row r="427" spans="1:4" ht="15.75" customHeight="1">
      <c r="A427" s="98" t="s">
        <v>346</v>
      </c>
      <c r="B427" s="89"/>
      <c r="C427" s="89">
        <f>+C428+C437+C441+C456</f>
        <v>23</v>
      </c>
      <c r="D427" s="89"/>
    </row>
    <row r="428" spans="1:4" ht="15.75" customHeight="1">
      <c r="A428" s="99" t="s">
        <v>24</v>
      </c>
      <c r="B428" s="91"/>
      <c r="C428" s="91">
        <f t="shared" ref="C428" si="112">C429+C433</f>
        <v>6</v>
      </c>
      <c r="D428" s="91"/>
    </row>
    <row r="429" spans="1:4" ht="15.75" customHeight="1">
      <c r="A429" s="100"/>
      <c r="B429" s="93" t="s">
        <v>1346</v>
      </c>
      <c r="C429" s="93">
        <f t="shared" ref="C429" si="113">SUM(C430:C432)</f>
        <v>3</v>
      </c>
      <c r="D429" s="181"/>
    </row>
    <row r="430" spans="1:4" ht="15.75" customHeight="1">
      <c r="A430" s="101"/>
      <c r="B430" s="96" t="s">
        <v>1347</v>
      </c>
      <c r="C430" s="96">
        <v>1</v>
      </c>
      <c r="D430" s="179" t="s">
        <v>2557</v>
      </c>
    </row>
    <row r="431" spans="1:4" ht="15.75" customHeight="1">
      <c r="A431" s="101"/>
      <c r="B431" s="105" t="s">
        <v>1348</v>
      </c>
      <c r="C431" s="105">
        <v>1</v>
      </c>
      <c r="D431" s="179" t="s">
        <v>454</v>
      </c>
    </row>
    <row r="432" spans="1:4" ht="15.75" customHeight="1">
      <c r="A432" s="101"/>
      <c r="B432" s="105" t="s">
        <v>1349</v>
      </c>
      <c r="C432" s="105">
        <v>1</v>
      </c>
      <c r="D432" s="179" t="s">
        <v>2558</v>
      </c>
    </row>
    <row r="433" spans="1:4" ht="15.75" customHeight="1">
      <c r="A433" s="100"/>
      <c r="B433" s="93" t="s">
        <v>1350</v>
      </c>
      <c r="C433" s="93">
        <f t="shared" ref="C433" si="114">SUM(C434:C436)</f>
        <v>3</v>
      </c>
      <c r="D433" s="181"/>
    </row>
    <row r="434" spans="1:4" ht="15.75" customHeight="1">
      <c r="A434" s="104"/>
      <c r="B434" s="105" t="s">
        <v>1351</v>
      </c>
      <c r="C434" s="105">
        <v>1</v>
      </c>
      <c r="D434" s="179" t="s">
        <v>2559</v>
      </c>
    </row>
    <row r="435" spans="1:4" ht="15.75" customHeight="1">
      <c r="A435" s="104"/>
      <c r="B435" s="96" t="s">
        <v>1352</v>
      </c>
      <c r="C435" s="105">
        <v>1</v>
      </c>
      <c r="D435" s="179" t="s">
        <v>331</v>
      </c>
    </row>
    <row r="436" spans="1:4" ht="15.75" customHeight="1">
      <c r="A436" s="104"/>
      <c r="B436" s="105" t="s">
        <v>1353</v>
      </c>
      <c r="C436" s="105">
        <v>1</v>
      </c>
      <c r="D436" s="179" t="s">
        <v>2560</v>
      </c>
    </row>
    <row r="437" spans="1:4" ht="15.75" customHeight="1">
      <c r="A437" s="99" t="s">
        <v>36</v>
      </c>
      <c r="B437" s="91"/>
      <c r="C437" s="91">
        <f t="shared" ref="C437" si="115">C438</f>
        <v>2</v>
      </c>
      <c r="D437" s="91"/>
    </row>
    <row r="438" spans="1:4" ht="15.75" customHeight="1">
      <c r="A438" s="100"/>
      <c r="B438" s="93" t="s">
        <v>1354</v>
      </c>
      <c r="C438" s="93">
        <f t="shared" ref="C438" si="116">SUM(C439:C440)</f>
        <v>2</v>
      </c>
      <c r="D438" s="181"/>
    </row>
    <row r="439" spans="1:4" ht="15.75" customHeight="1">
      <c r="A439" s="104"/>
      <c r="B439" s="105" t="s">
        <v>1355</v>
      </c>
      <c r="C439" s="105">
        <v>1</v>
      </c>
      <c r="D439" s="179" t="s">
        <v>2561</v>
      </c>
    </row>
    <row r="440" spans="1:4" ht="15.75" customHeight="1">
      <c r="A440" s="104"/>
      <c r="B440" s="105" t="s">
        <v>1356</v>
      </c>
      <c r="C440" s="105">
        <v>1</v>
      </c>
      <c r="D440" s="179" t="s">
        <v>2438</v>
      </c>
    </row>
    <row r="441" spans="1:4" ht="15.75" customHeight="1">
      <c r="A441" s="99" t="s">
        <v>47</v>
      </c>
      <c r="B441" s="91"/>
      <c r="C441" s="91">
        <f t="shared" ref="C441" si="117">C442+C445+C449+C453</f>
        <v>10</v>
      </c>
      <c r="D441" s="91"/>
    </row>
    <row r="442" spans="1:4" ht="15.75" customHeight="1">
      <c r="A442" s="100"/>
      <c r="B442" s="93" t="s">
        <v>1357</v>
      </c>
      <c r="C442" s="93">
        <f t="shared" ref="C442" si="118">SUM(C443:C444)</f>
        <v>2</v>
      </c>
      <c r="D442" s="181"/>
    </row>
    <row r="443" spans="1:4" ht="15.75" customHeight="1">
      <c r="A443" s="101"/>
      <c r="B443" s="105" t="s">
        <v>1358</v>
      </c>
      <c r="C443" s="105">
        <v>1</v>
      </c>
      <c r="D443" s="179" t="s">
        <v>2562</v>
      </c>
    </row>
    <row r="444" spans="1:4" ht="15.75" customHeight="1">
      <c r="A444" s="104"/>
      <c r="B444" s="105" t="s">
        <v>1359</v>
      </c>
      <c r="C444" s="105">
        <v>1</v>
      </c>
      <c r="D444" s="179" t="s">
        <v>2563</v>
      </c>
    </row>
    <row r="445" spans="1:4" ht="15.75" customHeight="1">
      <c r="A445" s="100"/>
      <c r="B445" s="93" t="s">
        <v>1360</v>
      </c>
      <c r="C445" s="93">
        <f t="shared" ref="C445" si="119">SUM(C446:C448)</f>
        <v>3</v>
      </c>
      <c r="D445" s="181"/>
    </row>
    <row r="446" spans="1:4" ht="15.75" customHeight="1">
      <c r="A446" s="101"/>
      <c r="B446" s="105" t="s">
        <v>1361</v>
      </c>
      <c r="C446" s="105">
        <v>1</v>
      </c>
      <c r="D446" s="179" t="s">
        <v>2564</v>
      </c>
    </row>
    <row r="447" spans="1:4" ht="15.75" customHeight="1">
      <c r="A447" s="101"/>
      <c r="B447" s="105" t="s">
        <v>1362</v>
      </c>
      <c r="C447" s="105">
        <v>1</v>
      </c>
      <c r="D447" s="179" t="s">
        <v>51</v>
      </c>
    </row>
    <row r="448" spans="1:4" ht="15.75" customHeight="1">
      <c r="A448" s="101"/>
      <c r="B448" s="105" t="s">
        <v>1363</v>
      </c>
      <c r="C448" s="105">
        <v>1</v>
      </c>
      <c r="D448" s="179" t="s">
        <v>2565</v>
      </c>
    </row>
    <row r="449" spans="1:4" ht="15.75" customHeight="1">
      <c r="A449" s="100"/>
      <c r="B449" s="93" t="s">
        <v>1364</v>
      </c>
      <c r="C449" s="93">
        <f t="shared" ref="C449" si="120">SUM(C450:C452)</f>
        <v>3</v>
      </c>
      <c r="D449" s="181"/>
    </row>
    <row r="450" spans="1:4" ht="15.75" customHeight="1">
      <c r="A450" s="101"/>
      <c r="B450" s="96" t="s">
        <v>1365</v>
      </c>
      <c r="C450" s="105">
        <v>1</v>
      </c>
      <c r="D450" s="179" t="s">
        <v>2566</v>
      </c>
    </row>
    <row r="451" spans="1:4" ht="15.75" customHeight="1">
      <c r="A451" s="101"/>
      <c r="B451" s="105" t="s">
        <v>1366</v>
      </c>
      <c r="C451" s="105">
        <v>1</v>
      </c>
      <c r="D451" s="179" t="s">
        <v>331</v>
      </c>
    </row>
    <row r="452" spans="1:4" ht="15.75" customHeight="1">
      <c r="A452" s="101"/>
      <c r="B452" s="96" t="s">
        <v>1367</v>
      </c>
      <c r="C452" s="96">
        <v>1</v>
      </c>
      <c r="D452" s="179" t="s">
        <v>1521</v>
      </c>
    </row>
    <row r="453" spans="1:4" ht="15.75" customHeight="1">
      <c r="A453" s="100"/>
      <c r="B453" s="93" t="s">
        <v>1368</v>
      </c>
      <c r="C453" s="93">
        <f t="shared" ref="C453" si="121">SUM(C454:C455)</f>
        <v>2</v>
      </c>
      <c r="D453" s="181"/>
    </row>
    <row r="454" spans="1:4" ht="15.75" customHeight="1">
      <c r="A454" s="104"/>
      <c r="B454" s="105" t="s">
        <v>1369</v>
      </c>
      <c r="C454" s="105">
        <v>1</v>
      </c>
      <c r="D454" s="179" t="s">
        <v>2567</v>
      </c>
    </row>
    <row r="455" spans="1:4" ht="15.75" customHeight="1">
      <c r="A455" s="104"/>
      <c r="B455" s="105" t="s">
        <v>1370</v>
      </c>
      <c r="C455" s="105">
        <v>1</v>
      </c>
      <c r="D455" s="179" t="s">
        <v>431</v>
      </c>
    </row>
    <row r="456" spans="1:4" ht="15.75" customHeight="1">
      <c r="A456" s="99" t="s">
        <v>63</v>
      </c>
      <c r="B456" s="91"/>
      <c r="C456" s="91">
        <f>C457+C459+C461+C463+C465</f>
        <v>5</v>
      </c>
      <c r="D456" s="91"/>
    </row>
    <row r="457" spans="1:4" ht="15.75" customHeight="1">
      <c r="A457" s="100"/>
      <c r="B457" s="93" t="s">
        <v>1371</v>
      </c>
      <c r="C457" s="93">
        <f>SUM(C458:C458)</f>
        <v>1</v>
      </c>
      <c r="D457" s="136"/>
    </row>
    <row r="458" spans="1:4" ht="15.75" customHeight="1">
      <c r="A458" s="101"/>
      <c r="B458" s="105" t="s">
        <v>1372</v>
      </c>
      <c r="C458" s="105">
        <v>1</v>
      </c>
      <c r="D458" s="179" t="s">
        <v>2568</v>
      </c>
    </row>
    <row r="459" spans="1:4" ht="15.75" customHeight="1">
      <c r="A459" s="100"/>
      <c r="B459" s="93" t="s">
        <v>372</v>
      </c>
      <c r="C459" s="93">
        <f t="shared" ref="C459" si="122">C460</f>
        <v>1</v>
      </c>
      <c r="D459" s="181"/>
    </row>
    <row r="460" spans="1:4" ht="15.75" customHeight="1">
      <c r="A460" s="101"/>
      <c r="B460" s="96" t="s">
        <v>1373</v>
      </c>
      <c r="C460" s="96">
        <v>1</v>
      </c>
      <c r="D460" s="179" t="s">
        <v>2569</v>
      </c>
    </row>
    <row r="461" spans="1:4" ht="15.75" customHeight="1">
      <c r="A461" s="100"/>
      <c r="B461" s="93" t="s">
        <v>1374</v>
      </c>
      <c r="C461" s="93">
        <f t="shared" ref="C461" si="123">C462</f>
        <v>1</v>
      </c>
      <c r="D461" s="181"/>
    </row>
    <row r="462" spans="1:4" ht="15.75" customHeight="1">
      <c r="A462" s="104"/>
      <c r="B462" s="105" t="s">
        <v>1375</v>
      </c>
      <c r="C462" s="105">
        <v>1</v>
      </c>
      <c r="D462" s="179" t="s">
        <v>213</v>
      </c>
    </row>
    <row r="463" spans="1:4" ht="15.75" customHeight="1">
      <c r="A463" s="100"/>
      <c r="B463" s="93" t="s">
        <v>1121</v>
      </c>
      <c r="C463" s="93">
        <f t="shared" ref="C463" si="124">C464</f>
        <v>1</v>
      </c>
      <c r="D463" s="181"/>
    </row>
    <row r="464" spans="1:4" ht="15.75" customHeight="1">
      <c r="A464" s="101"/>
      <c r="B464" s="105" t="s">
        <v>1376</v>
      </c>
      <c r="C464" s="105">
        <v>1</v>
      </c>
      <c r="D464" s="179" t="s">
        <v>1521</v>
      </c>
    </row>
    <row r="465" spans="1:4" ht="15.75" customHeight="1">
      <c r="A465" s="116"/>
      <c r="B465" s="117" t="s">
        <v>246</v>
      </c>
      <c r="C465" s="117">
        <f t="shared" ref="C465" si="125">C466</f>
        <v>1</v>
      </c>
      <c r="D465" s="185"/>
    </row>
    <row r="466" spans="1:4" ht="15.75" customHeight="1">
      <c r="A466" s="101"/>
      <c r="B466" s="96" t="s">
        <v>1377</v>
      </c>
      <c r="C466" s="96">
        <v>1</v>
      </c>
      <c r="D466" s="179" t="s">
        <v>131</v>
      </c>
    </row>
    <row r="467" spans="1:4" ht="15.75" customHeight="1">
      <c r="A467" s="98" t="s">
        <v>1378</v>
      </c>
      <c r="B467" s="89"/>
      <c r="C467" s="89">
        <f t="shared" ref="C467" si="126">C468+C490+C502</f>
        <v>32</v>
      </c>
      <c r="D467" s="89"/>
    </row>
    <row r="468" spans="1:4" ht="15.75" customHeight="1">
      <c r="A468" s="99" t="s">
        <v>24</v>
      </c>
      <c r="B468" s="91"/>
      <c r="C468" s="91">
        <f t="shared" ref="C468" si="127">C469+C474+C479+C483+C487</f>
        <v>16</v>
      </c>
      <c r="D468" s="91"/>
    </row>
    <row r="469" spans="1:4" ht="15.75" customHeight="1">
      <c r="A469" s="100"/>
      <c r="B469" s="93" t="s">
        <v>1379</v>
      </c>
      <c r="C469" s="93">
        <f t="shared" ref="C469" si="128">SUM(C470:C473)</f>
        <v>4</v>
      </c>
      <c r="D469" s="181"/>
    </row>
    <row r="470" spans="1:4" ht="15.75" customHeight="1">
      <c r="A470" s="101"/>
      <c r="B470" s="105" t="s">
        <v>1380</v>
      </c>
      <c r="C470" s="105">
        <v>1</v>
      </c>
      <c r="D470" s="179" t="s">
        <v>2570</v>
      </c>
    </row>
    <row r="471" spans="1:4" ht="15.75" customHeight="1">
      <c r="A471" s="101"/>
      <c r="B471" s="105" t="s">
        <v>1381</v>
      </c>
      <c r="C471" s="105">
        <v>1</v>
      </c>
      <c r="D471" s="179" t="s">
        <v>2571</v>
      </c>
    </row>
    <row r="472" spans="1:4" ht="15.75" customHeight="1">
      <c r="A472" s="101"/>
      <c r="B472" s="105" t="s">
        <v>1382</v>
      </c>
      <c r="C472" s="105">
        <v>1</v>
      </c>
      <c r="D472" s="179" t="s">
        <v>2572</v>
      </c>
    </row>
    <row r="473" spans="1:4" ht="15.75" customHeight="1">
      <c r="A473" s="104"/>
      <c r="B473" s="105" t="s">
        <v>1383</v>
      </c>
      <c r="C473" s="105">
        <v>1</v>
      </c>
      <c r="D473" s="179" t="s">
        <v>2573</v>
      </c>
    </row>
    <row r="474" spans="1:4" ht="15.75" customHeight="1">
      <c r="A474" s="100"/>
      <c r="B474" s="93" t="s">
        <v>1384</v>
      </c>
      <c r="C474" s="93">
        <f t="shared" ref="C474" si="129">SUM(C475:C478)</f>
        <v>4</v>
      </c>
      <c r="D474" s="181"/>
    </row>
    <row r="475" spans="1:4" ht="15.75" customHeight="1">
      <c r="A475" s="101"/>
      <c r="B475" s="105" t="s">
        <v>1385</v>
      </c>
      <c r="C475" s="105">
        <v>1</v>
      </c>
      <c r="D475" s="179" t="s">
        <v>654</v>
      </c>
    </row>
    <row r="476" spans="1:4" ht="15.75" customHeight="1">
      <c r="A476" s="101"/>
      <c r="B476" s="105" t="s">
        <v>1386</v>
      </c>
      <c r="C476" s="105">
        <v>1</v>
      </c>
      <c r="D476" s="179" t="s">
        <v>2574</v>
      </c>
    </row>
    <row r="477" spans="1:4" ht="15.75" customHeight="1">
      <c r="A477" s="101"/>
      <c r="B477" s="96" t="s">
        <v>1387</v>
      </c>
      <c r="C477" s="105">
        <v>1</v>
      </c>
      <c r="D477" s="179" t="s">
        <v>2575</v>
      </c>
    </row>
    <row r="478" spans="1:4" ht="15.75" customHeight="1">
      <c r="A478" s="101"/>
      <c r="B478" s="105" t="s">
        <v>1388</v>
      </c>
      <c r="C478" s="105">
        <v>1</v>
      </c>
      <c r="D478" s="179" t="s">
        <v>2576</v>
      </c>
    </row>
    <row r="479" spans="1:4" ht="15.75" customHeight="1">
      <c r="A479" s="100"/>
      <c r="B479" s="93" t="s">
        <v>1389</v>
      </c>
      <c r="C479" s="93">
        <f t="shared" ref="C479" si="130">SUM(C480:C482)</f>
        <v>3</v>
      </c>
      <c r="D479" s="181"/>
    </row>
    <row r="480" spans="1:4" ht="15.75" customHeight="1">
      <c r="A480" s="101"/>
      <c r="B480" s="105" t="s">
        <v>1390</v>
      </c>
      <c r="C480" s="105">
        <v>1</v>
      </c>
      <c r="D480" s="179" t="s">
        <v>2577</v>
      </c>
    </row>
    <row r="481" spans="1:4" ht="15.75" customHeight="1">
      <c r="A481" s="101"/>
      <c r="B481" s="105" t="s">
        <v>1391</v>
      </c>
      <c r="C481" s="105">
        <v>1</v>
      </c>
      <c r="D481" s="179" t="s">
        <v>2578</v>
      </c>
    </row>
    <row r="482" spans="1:4" ht="15.75" customHeight="1">
      <c r="A482" s="101"/>
      <c r="B482" s="105" t="s">
        <v>1392</v>
      </c>
      <c r="C482" s="105">
        <v>1</v>
      </c>
      <c r="D482" s="179" t="s">
        <v>2577</v>
      </c>
    </row>
    <row r="483" spans="1:4" ht="15.75" customHeight="1">
      <c r="A483" s="100"/>
      <c r="B483" s="93" t="s">
        <v>1393</v>
      </c>
      <c r="C483" s="93">
        <f t="shared" ref="C483" si="131">SUM(C484:C486)</f>
        <v>3</v>
      </c>
      <c r="D483" s="181"/>
    </row>
    <row r="484" spans="1:4" ht="15.75" customHeight="1">
      <c r="A484" s="101"/>
      <c r="B484" s="105" t="s">
        <v>1394</v>
      </c>
      <c r="C484" s="105">
        <v>1</v>
      </c>
      <c r="D484" s="179" t="s">
        <v>2579</v>
      </c>
    </row>
    <row r="485" spans="1:4" ht="15.75" customHeight="1">
      <c r="A485" s="101"/>
      <c r="B485" s="105" t="s">
        <v>1395</v>
      </c>
      <c r="C485" s="105">
        <v>1</v>
      </c>
      <c r="D485" s="179" t="s">
        <v>2580</v>
      </c>
    </row>
    <row r="486" spans="1:4" ht="15.75" customHeight="1">
      <c r="A486" s="101"/>
      <c r="B486" s="105" t="s">
        <v>1396</v>
      </c>
      <c r="C486" s="105">
        <v>1</v>
      </c>
      <c r="D486" s="179" t="s">
        <v>2581</v>
      </c>
    </row>
    <row r="487" spans="1:4" ht="15.75" customHeight="1">
      <c r="A487" s="100"/>
      <c r="B487" s="93" t="s">
        <v>204</v>
      </c>
      <c r="C487" s="93">
        <f t="shared" ref="C487" si="132">SUM(C488:C489)</f>
        <v>2</v>
      </c>
      <c r="D487" s="181"/>
    </row>
    <row r="488" spans="1:4" ht="15.75" customHeight="1">
      <c r="A488" s="104"/>
      <c r="B488" s="105" t="s">
        <v>1397</v>
      </c>
      <c r="C488" s="105">
        <v>1</v>
      </c>
      <c r="D488" s="179" t="s">
        <v>2582</v>
      </c>
    </row>
    <row r="489" spans="1:4" ht="15.75" customHeight="1">
      <c r="A489" s="104"/>
      <c r="B489" s="105" t="s">
        <v>1398</v>
      </c>
      <c r="C489" s="105">
        <v>1</v>
      </c>
      <c r="D489" s="179" t="s">
        <v>2583</v>
      </c>
    </row>
    <row r="490" spans="1:4" ht="15.75" customHeight="1">
      <c r="A490" s="99" t="s">
        <v>36</v>
      </c>
      <c r="B490" s="91"/>
      <c r="C490" s="91">
        <f t="shared" ref="C490" si="133">C491+C495+C499</f>
        <v>8</v>
      </c>
      <c r="D490" s="91"/>
    </row>
    <row r="491" spans="1:4" ht="15.75" customHeight="1">
      <c r="A491" s="100"/>
      <c r="B491" s="93" t="s">
        <v>1399</v>
      </c>
      <c r="C491" s="93">
        <f t="shared" ref="C491" si="134">SUM(C492:C494)</f>
        <v>3</v>
      </c>
      <c r="D491" s="181"/>
    </row>
    <row r="492" spans="1:4" ht="15.75" customHeight="1">
      <c r="A492" s="101"/>
      <c r="B492" s="105" t="s">
        <v>1400</v>
      </c>
      <c r="C492" s="105">
        <v>1</v>
      </c>
      <c r="D492" s="179" t="s">
        <v>2584</v>
      </c>
    </row>
    <row r="493" spans="1:4" ht="15.75" customHeight="1">
      <c r="A493" s="101"/>
      <c r="B493" s="105" t="s">
        <v>1401</v>
      </c>
      <c r="C493" s="105">
        <v>1</v>
      </c>
      <c r="D493" s="179" t="s">
        <v>2585</v>
      </c>
    </row>
    <row r="494" spans="1:4" ht="15.75" customHeight="1">
      <c r="A494" s="104"/>
      <c r="B494" s="105" t="s">
        <v>1402</v>
      </c>
      <c r="C494" s="105">
        <v>1</v>
      </c>
      <c r="D494" s="179" t="s">
        <v>2586</v>
      </c>
    </row>
    <row r="495" spans="1:4" ht="15.75" customHeight="1">
      <c r="A495" s="100"/>
      <c r="B495" s="93" t="s">
        <v>434</v>
      </c>
      <c r="C495" s="93">
        <f t="shared" ref="C495" si="135">SUM(C496:C498)</f>
        <v>3</v>
      </c>
      <c r="D495" s="181"/>
    </row>
    <row r="496" spans="1:4" ht="15.75" customHeight="1">
      <c r="A496" s="104"/>
      <c r="B496" s="105" t="s">
        <v>1403</v>
      </c>
      <c r="C496" s="105">
        <v>1</v>
      </c>
      <c r="D496" s="179" t="s">
        <v>1097</v>
      </c>
    </row>
    <row r="497" spans="1:4" ht="15.75" customHeight="1">
      <c r="A497" s="104"/>
      <c r="B497" s="105" t="s">
        <v>1404</v>
      </c>
      <c r="C497" s="105">
        <v>1</v>
      </c>
      <c r="D497" s="179" t="s">
        <v>2587</v>
      </c>
    </row>
    <row r="498" spans="1:4" ht="15.75" customHeight="1">
      <c r="A498" s="101"/>
      <c r="B498" s="105" t="s">
        <v>1405</v>
      </c>
      <c r="C498" s="105">
        <v>1</v>
      </c>
      <c r="D498" s="179" t="s">
        <v>2588</v>
      </c>
    </row>
    <row r="499" spans="1:4" ht="15.75" customHeight="1">
      <c r="A499" s="100"/>
      <c r="B499" s="93" t="s">
        <v>483</v>
      </c>
      <c r="C499" s="93">
        <f t="shared" ref="C499" si="136">SUM(C500:C501)</f>
        <v>2</v>
      </c>
      <c r="D499" s="181"/>
    </row>
    <row r="500" spans="1:4" ht="15.75" customHeight="1">
      <c r="A500" s="101"/>
      <c r="B500" s="105" t="s">
        <v>1406</v>
      </c>
      <c r="C500" s="105">
        <v>1</v>
      </c>
      <c r="D500" s="179" t="s">
        <v>2589</v>
      </c>
    </row>
    <row r="501" spans="1:4" ht="15.75" customHeight="1">
      <c r="A501" s="101"/>
      <c r="B501" s="105" t="s">
        <v>1407</v>
      </c>
      <c r="C501" s="105">
        <v>1</v>
      </c>
      <c r="D501" s="179" t="s">
        <v>2590</v>
      </c>
    </row>
    <row r="502" spans="1:4" ht="15.75" customHeight="1">
      <c r="A502" s="99" t="s">
        <v>47</v>
      </c>
      <c r="B502" s="91"/>
      <c r="C502" s="91">
        <f t="shared" ref="C502" si="137">C503+C506+C509</f>
        <v>8</v>
      </c>
      <c r="D502" s="91"/>
    </row>
    <row r="503" spans="1:4" ht="15.75" customHeight="1">
      <c r="A503" s="100"/>
      <c r="B503" s="93" t="s">
        <v>1408</v>
      </c>
      <c r="C503" s="93">
        <f t="shared" ref="C503" si="138">SUM(C504:C505)</f>
        <v>2</v>
      </c>
      <c r="D503" s="181"/>
    </row>
    <row r="504" spans="1:4" ht="15.75" customHeight="1">
      <c r="A504" s="101"/>
      <c r="B504" s="105" t="s">
        <v>1409</v>
      </c>
      <c r="C504" s="105">
        <v>1</v>
      </c>
      <c r="D504" s="179" t="s">
        <v>1040</v>
      </c>
    </row>
    <row r="505" spans="1:4" ht="15.75" customHeight="1">
      <c r="A505" s="101"/>
      <c r="B505" s="105" t="s">
        <v>1410</v>
      </c>
      <c r="C505" s="105">
        <v>1</v>
      </c>
      <c r="D505" s="179" t="s">
        <v>2532</v>
      </c>
    </row>
    <row r="506" spans="1:4" ht="15.75" customHeight="1">
      <c r="A506" s="100"/>
      <c r="B506" s="93" t="s">
        <v>1411</v>
      </c>
      <c r="C506" s="93">
        <f t="shared" ref="C506" si="139">SUM(C507:C508)</f>
        <v>2</v>
      </c>
      <c r="D506" s="181"/>
    </row>
    <row r="507" spans="1:4" ht="15.75" customHeight="1">
      <c r="A507" s="101"/>
      <c r="B507" s="105" t="s">
        <v>1412</v>
      </c>
      <c r="C507" s="105">
        <v>1</v>
      </c>
      <c r="D507" s="179" t="s">
        <v>2591</v>
      </c>
    </row>
    <row r="508" spans="1:4" ht="15.75" customHeight="1">
      <c r="A508" s="104"/>
      <c r="B508" s="105" t="s">
        <v>1413</v>
      </c>
      <c r="C508" s="105">
        <v>1</v>
      </c>
      <c r="D508" s="179" t="s">
        <v>2592</v>
      </c>
    </row>
    <row r="509" spans="1:4" ht="15.75" customHeight="1">
      <c r="A509" s="100"/>
      <c r="B509" s="93" t="s">
        <v>738</v>
      </c>
      <c r="C509" s="93">
        <f t="shared" ref="C509" si="140">SUM(C510:C513)</f>
        <v>4</v>
      </c>
      <c r="D509" s="181"/>
    </row>
    <row r="510" spans="1:4" ht="15.75" customHeight="1">
      <c r="A510" s="101"/>
      <c r="B510" s="105" t="s">
        <v>1414</v>
      </c>
      <c r="C510" s="105">
        <v>1</v>
      </c>
      <c r="D510" s="179" t="s">
        <v>2593</v>
      </c>
    </row>
    <row r="511" spans="1:4" ht="15.75" customHeight="1">
      <c r="A511" s="101"/>
      <c r="B511" s="105" t="s">
        <v>1415</v>
      </c>
      <c r="C511" s="105">
        <v>1</v>
      </c>
      <c r="D511" s="179" t="s">
        <v>2594</v>
      </c>
    </row>
    <row r="512" spans="1:4" ht="15.75" customHeight="1">
      <c r="A512" s="104"/>
      <c r="B512" s="105" t="s">
        <v>1416</v>
      </c>
      <c r="C512" s="105">
        <v>1</v>
      </c>
      <c r="D512" s="179" t="s">
        <v>2595</v>
      </c>
    </row>
    <row r="513" spans="1:4" ht="15.75" customHeight="1">
      <c r="A513" s="104"/>
      <c r="B513" s="105" t="s">
        <v>1417</v>
      </c>
      <c r="C513" s="105">
        <v>1</v>
      </c>
      <c r="D513" s="179" t="s">
        <v>2532</v>
      </c>
    </row>
    <row r="514" spans="1:4" ht="15.75" customHeight="1">
      <c r="A514" s="98" t="s">
        <v>395</v>
      </c>
      <c r="B514" s="89"/>
      <c r="C514" s="89">
        <f t="shared" ref="C514" si="141">C515+C524</f>
        <v>27</v>
      </c>
      <c r="D514" s="89"/>
    </row>
    <row r="515" spans="1:4" ht="15.75" customHeight="1">
      <c r="A515" s="99" t="s">
        <v>24</v>
      </c>
      <c r="B515" s="91"/>
      <c r="C515" s="91">
        <f t="shared" ref="C515" si="142">C516+C521</f>
        <v>6</v>
      </c>
      <c r="D515" s="91"/>
    </row>
    <row r="516" spans="1:4" ht="15.75" customHeight="1">
      <c r="A516" s="100"/>
      <c r="B516" s="93" t="s">
        <v>1418</v>
      </c>
      <c r="C516" s="93">
        <f t="shared" ref="C516" si="143">SUM(C517:C520)</f>
        <v>4</v>
      </c>
      <c r="D516" s="182"/>
    </row>
    <row r="517" spans="1:4" ht="15.75" customHeight="1">
      <c r="A517" s="104"/>
      <c r="B517" s="105" t="s">
        <v>1419</v>
      </c>
      <c r="C517" s="105">
        <v>1</v>
      </c>
      <c r="D517" s="179" t="s">
        <v>738</v>
      </c>
    </row>
    <row r="518" spans="1:4" ht="15.75" customHeight="1">
      <c r="A518" s="104"/>
      <c r="B518" s="105" t="s">
        <v>1420</v>
      </c>
      <c r="C518" s="105">
        <v>1</v>
      </c>
      <c r="D518" s="179" t="s">
        <v>2596</v>
      </c>
    </row>
    <row r="519" spans="1:4" ht="15.75" customHeight="1">
      <c r="A519" s="104"/>
      <c r="B519" s="105" t="s">
        <v>1421</v>
      </c>
      <c r="C519" s="105">
        <v>1</v>
      </c>
      <c r="D519" s="179" t="s">
        <v>213</v>
      </c>
    </row>
    <row r="520" spans="1:4" ht="15.75" customHeight="1">
      <c r="A520" s="104"/>
      <c r="B520" s="105" t="s">
        <v>1422</v>
      </c>
      <c r="C520" s="105">
        <v>1</v>
      </c>
      <c r="D520" s="179" t="s">
        <v>716</v>
      </c>
    </row>
    <row r="521" spans="1:4" ht="15.75" customHeight="1">
      <c r="A521" s="100"/>
      <c r="B521" s="93" t="s">
        <v>1423</v>
      </c>
      <c r="C521" s="93">
        <f t="shared" ref="C521" si="144">SUM(C522:C523)</f>
        <v>2</v>
      </c>
      <c r="D521" s="181"/>
    </row>
    <row r="522" spans="1:4" ht="15.75" customHeight="1">
      <c r="A522" s="104"/>
      <c r="B522" s="105" t="s">
        <v>1424</v>
      </c>
      <c r="C522" s="105">
        <v>1</v>
      </c>
      <c r="D522" s="179" t="s">
        <v>2597</v>
      </c>
    </row>
    <row r="523" spans="1:4" ht="15.75" customHeight="1">
      <c r="A523" s="101"/>
      <c r="B523" s="96" t="s">
        <v>1425</v>
      </c>
      <c r="C523" s="105">
        <v>1</v>
      </c>
      <c r="D523" s="179" t="s">
        <v>2598</v>
      </c>
    </row>
    <row r="524" spans="1:4" ht="15.75" customHeight="1">
      <c r="A524" s="99" t="s">
        <v>36</v>
      </c>
      <c r="B524" s="91"/>
      <c r="C524" s="91">
        <f>C525+C528+C532+C536+C538+C540+C545+C549+C553</f>
        <v>21</v>
      </c>
      <c r="D524" s="188"/>
    </row>
    <row r="525" spans="1:4" ht="15.75" customHeight="1">
      <c r="A525" s="100"/>
      <c r="B525" s="93" t="s">
        <v>1426</v>
      </c>
      <c r="C525" s="93">
        <f>SUM(C526:C527)</f>
        <v>2</v>
      </c>
      <c r="D525" s="136"/>
    </row>
    <row r="526" spans="1:4" ht="15.75" customHeight="1">
      <c r="A526" s="104"/>
      <c r="B526" s="105" t="s">
        <v>1427</v>
      </c>
      <c r="C526" s="105">
        <v>1</v>
      </c>
      <c r="D526" s="179" t="s">
        <v>359</v>
      </c>
    </row>
    <row r="527" spans="1:4" ht="15.75" customHeight="1">
      <c r="A527" s="104"/>
      <c r="B527" s="105" t="s">
        <v>1428</v>
      </c>
      <c r="C527" s="105">
        <v>1</v>
      </c>
      <c r="D527" s="179" t="s">
        <v>2599</v>
      </c>
    </row>
    <row r="528" spans="1:4" ht="15.75" customHeight="1">
      <c r="A528" s="100"/>
      <c r="B528" s="93" t="s">
        <v>1429</v>
      </c>
      <c r="C528" s="93">
        <f t="shared" ref="C528" si="145">SUM(C529:C531)</f>
        <v>3</v>
      </c>
      <c r="D528" s="136"/>
    </row>
    <row r="529" spans="1:4" ht="15.75" customHeight="1">
      <c r="A529" s="104"/>
      <c r="B529" s="105" t="s">
        <v>1430</v>
      </c>
      <c r="C529" s="105">
        <v>1</v>
      </c>
      <c r="D529" s="179" t="s">
        <v>2600</v>
      </c>
    </row>
    <row r="530" spans="1:4" ht="15.75" customHeight="1">
      <c r="A530" s="104"/>
      <c r="B530" s="105" t="s">
        <v>1431</v>
      </c>
      <c r="C530" s="105">
        <v>1</v>
      </c>
      <c r="D530" s="179" t="s">
        <v>2601</v>
      </c>
    </row>
    <row r="531" spans="1:4" ht="15.75" customHeight="1">
      <c r="A531" s="104"/>
      <c r="B531" s="105" t="s">
        <v>1432</v>
      </c>
      <c r="C531" s="105">
        <v>1</v>
      </c>
      <c r="D531" s="179" t="s">
        <v>2602</v>
      </c>
    </row>
    <row r="532" spans="1:4" ht="15.75" customHeight="1">
      <c r="A532" s="100"/>
      <c r="B532" s="93" t="s">
        <v>1433</v>
      </c>
      <c r="C532" s="93">
        <f t="shared" ref="C532" si="146">SUM(C533:C535)</f>
        <v>3</v>
      </c>
      <c r="D532" s="181"/>
    </row>
    <row r="533" spans="1:4" ht="15.75" customHeight="1">
      <c r="A533" s="101"/>
      <c r="B533" s="105" t="s">
        <v>1434</v>
      </c>
      <c r="C533" s="105">
        <v>1</v>
      </c>
      <c r="D533" s="179" t="s">
        <v>2603</v>
      </c>
    </row>
    <row r="534" spans="1:4" ht="15.75" customHeight="1">
      <c r="A534" s="101"/>
      <c r="B534" s="105" t="s">
        <v>1435</v>
      </c>
      <c r="C534" s="106">
        <v>1</v>
      </c>
      <c r="D534" s="179" t="s">
        <v>2604</v>
      </c>
    </row>
    <row r="535" spans="1:4" ht="15.75" customHeight="1">
      <c r="A535" s="101"/>
      <c r="B535" s="105" t="s">
        <v>1436</v>
      </c>
      <c r="C535" s="105">
        <v>1</v>
      </c>
      <c r="D535" s="179" t="s">
        <v>2605</v>
      </c>
    </row>
    <row r="536" spans="1:4" ht="15.75" customHeight="1">
      <c r="A536" s="100"/>
      <c r="B536" s="93" t="s">
        <v>1437</v>
      </c>
      <c r="C536" s="93">
        <f t="shared" ref="C536" si="147">C537</f>
        <v>1</v>
      </c>
      <c r="D536" s="136"/>
    </row>
    <row r="537" spans="1:4" ht="15.75" customHeight="1">
      <c r="A537" s="104"/>
      <c r="B537" s="96" t="s">
        <v>1438</v>
      </c>
      <c r="C537" s="105">
        <v>1</v>
      </c>
      <c r="D537" s="179" t="s">
        <v>347</v>
      </c>
    </row>
    <row r="538" spans="1:4" ht="15.75" customHeight="1">
      <c r="A538" s="100"/>
      <c r="B538" s="93" t="s">
        <v>1439</v>
      </c>
      <c r="C538" s="93">
        <f>SUM(C539:C539)</f>
        <v>1</v>
      </c>
      <c r="D538" s="136"/>
    </row>
    <row r="539" spans="1:4" ht="15.75" customHeight="1">
      <c r="A539" s="101"/>
      <c r="B539" s="96" t="s">
        <v>1440</v>
      </c>
      <c r="C539" s="105">
        <v>1</v>
      </c>
      <c r="D539" s="179" t="s">
        <v>2606</v>
      </c>
    </row>
    <row r="540" spans="1:4" ht="15.75" customHeight="1">
      <c r="A540" s="100"/>
      <c r="B540" s="93" t="s">
        <v>1441</v>
      </c>
      <c r="C540" s="93">
        <f t="shared" ref="C540" si="148">SUM(C541:C544)</f>
        <v>4</v>
      </c>
      <c r="D540" s="136"/>
    </row>
    <row r="541" spans="1:4" ht="15.75" customHeight="1">
      <c r="A541" s="104"/>
      <c r="B541" s="105" t="s">
        <v>1442</v>
      </c>
      <c r="C541" s="105">
        <v>1</v>
      </c>
      <c r="D541" s="179" t="s">
        <v>2607</v>
      </c>
    </row>
    <row r="542" spans="1:4" ht="15.75" customHeight="1">
      <c r="A542" s="104"/>
      <c r="B542" s="105" t="s">
        <v>1443</v>
      </c>
      <c r="C542" s="105">
        <v>1</v>
      </c>
      <c r="D542" s="179" t="s">
        <v>2608</v>
      </c>
    </row>
    <row r="543" spans="1:4" ht="15.75" customHeight="1">
      <c r="A543" s="104"/>
      <c r="B543" s="105" t="s">
        <v>1444</v>
      </c>
      <c r="C543" s="105">
        <v>1</v>
      </c>
      <c r="D543" s="179" t="s">
        <v>2609</v>
      </c>
    </row>
    <row r="544" spans="1:4" ht="15.75" customHeight="1">
      <c r="A544" s="104"/>
      <c r="B544" s="96" t="s">
        <v>1445</v>
      </c>
      <c r="C544" s="105">
        <v>1</v>
      </c>
      <c r="D544" s="179" t="s">
        <v>2610</v>
      </c>
    </row>
    <row r="545" spans="1:4" ht="15.75" customHeight="1">
      <c r="A545" s="100"/>
      <c r="B545" s="93" t="s">
        <v>451</v>
      </c>
      <c r="C545" s="93">
        <f t="shared" ref="C545" si="149">SUM(C546:C548)</f>
        <v>3</v>
      </c>
      <c r="D545" s="181"/>
    </row>
    <row r="546" spans="1:4" ht="15.75" customHeight="1">
      <c r="A546" s="104"/>
      <c r="B546" s="105" t="s">
        <v>1446</v>
      </c>
      <c r="C546" s="105">
        <v>1</v>
      </c>
      <c r="D546" s="179" t="s">
        <v>2611</v>
      </c>
    </row>
    <row r="547" spans="1:4" ht="15.75" customHeight="1">
      <c r="A547" s="101"/>
      <c r="B547" s="105" t="s">
        <v>1447</v>
      </c>
      <c r="C547" s="105">
        <v>1</v>
      </c>
      <c r="D547" s="179" t="s">
        <v>2612</v>
      </c>
    </row>
    <row r="548" spans="1:4" ht="15.75" customHeight="1">
      <c r="A548" s="104"/>
      <c r="B548" s="105" t="s">
        <v>1448</v>
      </c>
      <c r="C548" s="106">
        <v>1</v>
      </c>
      <c r="D548" s="179" t="s">
        <v>2613</v>
      </c>
    </row>
    <row r="549" spans="1:4" ht="15.75" customHeight="1">
      <c r="A549" s="100"/>
      <c r="B549" s="93" t="s">
        <v>331</v>
      </c>
      <c r="C549" s="93">
        <f t="shared" ref="C549" si="150">SUM(C550:C552)</f>
        <v>3</v>
      </c>
      <c r="D549" s="136"/>
    </row>
    <row r="550" spans="1:4" ht="15.75" customHeight="1">
      <c r="A550" s="104"/>
      <c r="B550" s="105" t="s">
        <v>1449</v>
      </c>
      <c r="C550" s="105">
        <v>1</v>
      </c>
      <c r="D550" s="179" t="s">
        <v>2614</v>
      </c>
    </row>
    <row r="551" spans="1:4" ht="15.75" customHeight="1">
      <c r="A551" s="101"/>
      <c r="B551" s="96" t="s">
        <v>1450</v>
      </c>
      <c r="C551" s="105">
        <v>1</v>
      </c>
      <c r="D551" s="179" t="s">
        <v>129</v>
      </c>
    </row>
    <row r="552" spans="1:4" ht="15.75" customHeight="1">
      <c r="A552" s="101"/>
      <c r="B552" s="105" t="s">
        <v>1451</v>
      </c>
      <c r="C552" s="105">
        <v>1</v>
      </c>
      <c r="D552" s="179" t="s">
        <v>2615</v>
      </c>
    </row>
    <row r="553" spans="1:4" ht="15.75" customHeight="1">
      <c r="A553" s="100"/>
      <c r="B553" s="93" t="s">
        <v>403</v>
      </c>
      <c r="C553" s="93">
        <f t="shared" ref="C553" si="151">C554</f>
        <v>1</v>
      </c>
      <c r="D553" s="181"/>
    </row>
    <row r="554" spans="1:4" ht="15.75" customHeight="1">
      <c r="A554" s="104"/>
      <c r="B554" s="96" t="s">
        <v>1452</v>
      </c>
      <c r="C554" s="105">
        <v>1</v>
      </c>
      <c r="D554" s="179" t="s">
        <v>2616</v>
      </c>
    </row>
    <row r="555" spans="1:4" ht="15.75" customHeight="1">
      <c r="A555" s="97" t="s">
        <v>407</v>
      </c>
      <c r="B555" s="87"/>
      <c r="C555" s="87">
        <f>C556+C560+C570</f>
        <v>33</v>
      </c>
      <c r="D555" s="87"/>
    </row>
    <row r="556" spans="1:4" ht="15.75" customHeight="1">
      <c r="A556" s="98" t="s">
        <v>1453</v>
      </c>
      <c r="B556" s="89"/>
      <c r="C556" s="89">
        <f>+C557</f>
        <v>1</v>
      </c>
      <c r="D556" s="89"/>
    </row>
    <row r="557" spans="1:4" ht="15.75" customHeight="1">
      <c r="A557" s="99" t="s">
        <v>420</v>
      </c>
      <c r="B557" s="91"/>
      <c r="C557" s="91">
        <f>+C558</f>
        <v>1</v>
      </c>
      <c r="D557" s="91"/>
    </row>
    <row r="558" spans="1:4" ht="15.75" customHeight="1">
      <c r="A558" s="100"/>
      <c r="B558" s="93" t="s">
        <v>1454</v>
      </c>
      <c r="C558" s="93">
        <f>SUM(C559:C559)</f>
        <v>1</v>
      </c>
      <c r="D558" s="136"/>
    </row>
    <row r="559" spans="1:4" ht="30.75" customHeight="1">
      <c r="A559" s="101"/>
      <c r="B559" s="105" t="s">
        <v>1455</v>
      </c>
      <c r="C559" s="105">
        <v>1</v>
      </c>
      <c r="D559" s="179" t="s">
        <v>2617</v>
      </c>
    </row>
    <row r="560" spans="1:4" ht="15.75" customHeight="1">
      <c r="A560" s="98" t="s">
        <v>1456</v>
      </c>
      <c r="B560" s="89"/>
      <c r="C560" s="89">
        <f>+C561+C563+C567</f>
        <v>3</v>
      </c>
      <c r="D560" s="89"/>
    </row>
    <row r="561" spans="1:4" ht="15.75" customHeight="1">
      <c r="A561" s="99" t="s">
        <v>36</v>
      </c>
      <c r="B561" s="91"/>
      <c r="C561" s="91">
        <f t="shared" ref="C561" si="152">C562</f>
        <v>1</v>
      </c>
      <c r="D561" s="91"/>
    </row>
    <row r="562" spans="1:4" ht="15.75" customHeight="1">
      <c r="A562" s="100"/>
      <c r="B562" s="93" t="s">
        <v>1457</v>
      </c>
      <c r="C562" s="93">
        <f t="shared" ref="C562" si="153">C563</f>
        <v>1</v>
      </c>
      <c r="D562" s="136"/>
    </row>
    <row r="563" spans="1:4" ht="15.75" customHeight="1">
      <c r="A563" s="104"/>
      <c r="B563" s="105" t="s">
        <v>1458</v>
      </c>
      <c r="C563" s="105">
        <v>1</v>
      </c>
      <c r="D563" s="179" t="s">
        <v>2618</v>
      </c>
    </row>
    <row r="564" spans="1:4" ht="15.75" customHeight="1">
      <c r="A564" s="99" t="s">
        <v>47</v>
      </c>
      <c r="B564" s="91"/>
      <c r="C564" s="91">
        <f>+C565</f>
        <v>1</v>
      </c>
      <c r="D564" s="91"/>
    </row>
    <row r="565" spans="1:4" ht="15.75" customHeight="1">
      <c r="A565" s="100"/>
      <c r="B565" s="93" t="s">
        <v>1459</v>
      </c>
      <c r="C565" s="93">
        <f>SUM(C566:C566)</f>
        <v>1</v>
      </c>
      <c r="D565" s="136"/>
    </row>
    <row r="566" spans="1:4" ht="15.75" customHeight="1">
      <c r="A566" s="101"/>
      <c r="B566" s="96" t="s">
        <v>1460</v>
      </c>
      <c r="C566" s="96">
        <v>1</v>
      </c>
      <c r="D566" s="179" t="s">
        <v>2619</v>
      </c>
    </row>
    <row r="567" spans="1:4" ht="15.75" customHeight="1">
      <c r="A567" s="99" t="s">
        <v>1461</v>
      </c>
      <c r="B567" s="91"/>
      <c r="C567" s="91">
        <f t="shared" ref="C567" si="154">C568</f>
        <v>1</v>
      </c>
      <c r="D567" s="91"/>
    </row>
    <row r="568" spans="1:4" ht="15.75" customHeight="1">
      <c r="A568" s="100"/>
      <c r="B568" s="93" t="s">
        <v>1462</v>
      </c>
      <c r="C568" s="93">
        <f>SUM(C569:C569)</f>
        <v>1</v>
      </c>
      <c r="D568" s="136"/>
    </row>
    <row r="569" spans="1:4" ht="15.75" customHeight="1">
      <c r="A569" s="104"/>
      <c r="B569" s="105" t="s">
        <v>1463</v>
      </c>
      <c r="C569" s="105">
        <v>1</v>
      </c>
      <c r="D569" s="179" t="s">
        <v>2620</v>
      </c>
    </row>
    <row r="570" spans="1:4" ht="15.75" customHeight="1">
      <c r="A570" s="98" t="s">
        <v>1464</v>
      </c>
      <c r="B570" s="89"/>
      <c r="C570" s="89">
        <f>C571+C585+C595+C607</f>
        <v>29</v>
      </c>
      <c r="D570" s="89"/>
    </row>
    <row r="571" spans="1:4" ht="15.75" customHeight="1">
      <c r="A571" s="99" t="s">
        <v>24</v>
      </c>
      <c r="B571" s="91"/>
      <c r="C571" s="91">
        <f>+C572+C578+C580+C582</f>
        <v>9</v>
      </c>
      <c r="D571" s="91"/>
    </row>
    <row r="572" spans="1:4" ht="15.75" customHeight="1">
      <c r="A572" s="100"/>
      <c r="B572" s="93" t="s">
        <v>1465</v>
      </c>
      <c r="C572" s="93">
        <f>SUM(C573:C577)</f>
        <v>5</v>
      </c>
      <c r="D572" s="136"/>
    </row>
    <row r="573" spans="1:4" ht="15.75" customHeight="1">
      <c r="A573" s="101"/>
      <c r="B573" s="96" t="s">
        <v>1466</v>
      </c>
      <c r="C573" s="105">
        <v>1</v>
      </c>
      <c r="D573" s="179" t="s">
        <v>2621</v>
      </c>
    </row>
    <row r="574" spans="1:4" ht="15.75" customHeight="1">
      <c r="A574" s="101"/>
      <c r="B574" s="105" t="s">
        <v>1467</v>
      </c>
      <c r="C574" s="105">
        <v>1</v>
      </c>
      <c r="D574" s="179" t="s">
        <v>2622</v>
      </c>
    </row>
    <row r="575" spans="1:4" ht="15.75" customHeight="1">
      <c r="A575" s="101"/>
      <c r="B575" s="105" t="s">
        <v>1468</v>
      </c>
      <c r="C575" s="105">
        <v>1</v>
      </c>
      <c r="D575" s="179" t="s">
        <v>2623</v>
      </c>
    </row>
    <row r="576" spans="1:4" ht="15.75" customHeight="1">
      <c r="A576" s="101"/>
      <c r="B576" s="105" t="s">
        <v>1469</v>
      </c>
      <c r="C576" s="105">
        <v>1</v>
      </c>
      <c r="D576" s="179" t="s">
        <v>2624</v>
      </c>
    </row>
    <row r="577" spans="1:4" ht="15.75" customHeight="1">
      <c r="A577" s="101"/>
      <c r="B577" s="96" t="s">
        <v>1470</v>
      </c>
      <c r="C577" s="105">
        <v>1</v>
      </c>
      <c r="D577" s="179" t="s">
        <v>2625</v>
      </c>
    </row>
    <row r="578" spans="1:4" ht="15.75" customHeight="1">
      <c r="A578" s="100"/>
      <c r="B578" s="93" t="s">
        <v>1471</v>
      </c>
      <c r="C578" s="93">
        <f t="shared" ref="C578" si="155">C579</f>
        <v>1</v>
      </c>
      <c r="D578" s="136"/>
    </row>
    <row r="579" spans="1:4" ht="15.75" customHeight="1">
      <c r="A579" s="101"/>
      <c r="B579" s="105" t="s">
        <v>1472</v>
      </c>
      <c r="C579" s="105">
        <v>1</v>
      </c>
      <c r="D579" s="179" t="s">
        <v>2626</v>
      </c>
    </row>
    <row r="580" spans="1:4" ht="15.75" customHeight="1">
      <c r="A580" s="100"/>
      <c r="B580" s="93" t="s">
        <v>1473</v>
      </c>
      <c r="C580" s="93">
        <f t="shared" ref="C580" si="156">C581</f>
        <v>1</v>
      </c>
      <c r="D580" s="181"/>
    </row>
    <row r="581" spans="1:4" ht="15.75" customHeight="1">
      <c r="A581" s="101"/>
      <c r="B581" s="96" t="s">
        <v>1474</v>
      </c>
      <c r="C581" s="105">
        <v>1</v>
      </c>
      <c r="D581" s="179" t="s">
        <v>2627</v>
      </c>
    </row>
    <row r="582" spans="1:4" ht="15.75" customHeight="1">
      <c r="A582" s="100"/>
      <c r="B582" s="93" t="s">
        <v>1475</v>
      </c>
      <c r="C582" s="93">
        <f t="shared" ref="C582" si="157">SUM(C583:C584)</f>
        <v>2</v>
      </c>
      <c r="D582" s="181"/>
    </row>
    <row r="583" spans="1:4" ht="15.75" customHeight="1">
      <c r="A583" s="101"/>
      <c r="B583" s="105" t="s">
        <v>1476</v>
      </c>
      <c r="C583" s="105">
        <v>1</v>
      </c>
      <c r="D583" s="179" t="s">
        <v>2628</v>
      </c>
    </row>
    <row r="584" spans="1:4" ht="15.75" customHeight="1">
      <c r="A584" s="101"/>
      <c r="B584" s="96" t="s">
        <v>1477</v>
      </c>
      <c r="C584" s="105">
        <v>1</v>
      </c>
      <c r="D584" s="179" t="s">
        <v>2629</v>
      </c>
    </row>
    <row r="585" spans="1:4" ht="15.75" customHeight="1">
      <c r="A585" s="99" t="s">
        <v>36</v>
      </c>
      <c r="B585" s="91"/>
      <c r="C585" s="91">
        <f>+C586+C591+C593</f>
        <v>6</v>
      </c>
      <c r="D585" s="91"/>
    </row>
    <row r="586" spans="1:4" ht="15.75" customHeight="1">
      <c r="A586" s="100"/>
      <c r="B586" s="93" t="s">
        <v>1429</v>
      </c>
      <c r="C586" s="93">
        <f t="shared" ref="C586" si="158">SUM(C587:C590)</f>
        <v>4</v>
      </c>
      <c r="D586" s="136"/>
    </row>
    <row r="587" spans="1:4" ht="15.75" customHeight="1">
      <c r="A587" s="101"/>
      <c r="B587" s="96" t="s">
        <v>1478</v>
      </c>
      <c r="C587" s="96">
        <v>1</v>
      </c>
      <c r="D587" s="179" t="s">
        <v>2630</v>
      </c>
    </row>
    <row r="588" spans="1:4" ht="15.75" customHeight="1">
      <c r="A588" s="101"/>
      <c r="B588" s="96" t="s">
        <v>1479</v>
      </c>
      <c r="C588" s="96">
        <v>1</v>
      </c>
      <c r="D588" s="179" t="s">
        <v>2631</v>
      </c>
    </row>
    <row r="589" spans="1:4" ht="15.75" customHeight="1">
      <c r="A589" s="101"/>
      <c r="B589" s="96" t="s">
        <v>1480</v>
      </c>
      <c r="C589" s="96">
        <v>1</v>
      </c>
      <c r="D589" s="179" t="s">
        <v>2632</v>
      </c>
    </row>
    <row r="590" spans="1:4" ht="15.75" customHeight="1">
      <c r="A590" s="101"/>
      <c r="B590" s="96" t="s">
        <v>1481</v>
      </c>
      <c r="C590" s="96">
        <v>1</v>
      </c>
      <c r="D590" s="179" t="s">
        <v>2633</v>
      </c>
    </row>
    <row r="591" spans="1:4" ht="15.75" customHeight="1">
      <c r="A591" s="100"/>
      <c r="B591" s="93" t="s">
        <v>331</v>
      </c>
      <c r="C591" s="93">
        <f t="shared" ref="C591" si="159">C592</f>
        <v>1</v>
      </c>
      <c r="D591" s="136"/>
    </row>
    <row r="592" spans="1:4" ht="15.75" customHeight="1">
      <c r="A592" s="101"/>
      <c r="B592" s="96" t="s">
        <v>1482</v>
      </c>
      <c r="C592" s="96">
        <v>1</v>
      </c>
      <c r="D592" s="179" t="s">
        <v>2634</v>
      </c>
    </row>
    <row r="593" spans="1:4" ht="15.75" customHeight="1">
      <c r="A593" s="100"/>
      <c r="B593" s="93" t="s">
        <v>1483</v>
      </c>
      <c r="C593" s="93">
        <f t="shared" ref="C593" si="160">C594</f>
        <v>1</v>
      </c>
      <c r="D593" s="136"/>
    </row>
    <row r="594" spans="1:4" ht="15.75" customHeight="1">
      <c r="A594" s="101"/>
      <c r="B594" s="96" t="s">
        <v>1484</v>
      </c>
      <c r="C594" s="96">
        <v>1</v>
      </c>
      <c r="D594" s="179" t="s">
        <v>2635</v>
      </c>
    </row>
    <row r="595" spans="1:4" ht="15.75" customHeight="1">
      <c r="A595" s="99" t="s">
        <v>47</v>
      </c>
      <c r="B595" s="91"/>
      <c r="C595" s="91">
        <f>+C596+C598+C601+C604</f>
        <v>7</v>
      </c>
      <c r="D595" s="91"/>
    </row>
    <row r="596" spans="1:4" ht="15.75" customHeight="1">
      <c r="A596" s="100"/>
      <c r="B596" s="93" t="s">
        <v>1485</v>
      </c>
      <c r="C596" s="93">
        <f t="shared" ref="C596" si="161">C597</f>
        <v>1</v>
      </c>
      <c r="D596" s="136"/>
    </row>
    <row r="597" spans="1:4" ht="15.75" customHeight="1">
      <c r="A597" s="101"/>
      <c r="B597" s="96" t="s">
        <v>1486</v>
      </c>
      <c r="C597" s="96">
        <v>1</v>
      </c>
      <c r="D597" s="179" t="s">
        <v>1485</v>
      </c>
    </row>
    <row r="598" spans="1:4" ht="15.75" customHeight="1">
      <c r="A598" s="100"/>
      <c r="B598" s="93" t="s">
        <v>1487</v>
      </c>
      <c r="C598" s="93">
        <f t="shared" ref="C598" si="162">SUM(C599:C600)</f>
        <v>2</v>
      </c>
      <c r="D598" s="136"/>
    </row>
    <row r="599" spans="1:4" ht="15.75" customHeight="1">
      <c r="A599" s="101"/>
      <c r="B599" s="96" t="s">
        <v>1488</v>
      </c>
      <c r="C599" s="96">
        <v>1</v>
      </c>
      <c r="D599" s="179" t="s">
        <v>2636</v>
      </c>
    </row>
    <row r="600" spans="1:4" ht="15.75" customHeight="1">
      <c r="A600" s="101"/>
      <c r="B600" s="96" t="s">
        <v>1489</v>
      </c>
      <c r="C600" s="96">
        <v>1</v>
      </c>
      <c r="D600" s="179" t="s">
        <v>2637</v>
      </c>
    </row>
    <row r="601" spans="1:4" ht="15.75" customHeight="1">
      <c r="A601" s="100"/>
      <c r="B601" s="93" t="s">
        <v>1490</v>
      </c>
      <c r="C601" s="93">
        <f>SUM(C602:C603)</f>
        <v>2</v>
      </c>
      <c r="D601" s="136"/>
    </row>
    <row r="602" spans="1:4" ht="15.75" customHeight="1">
      <c r="A602" s="101"/>
      <c r="B602" s="96" t="s">
        <v>1491</v>
      </c>
      <c r="C602" s="96">
        <v>1</v>
      </c>
      <c r="D602" s="179" t="s">
        <v>2638</v>
      </c>
    </row>
    <row r="603" spans="1:4" ht="15.75" customHeight="1">
      <c r="A603" s="101"/>
      <c r="B603" s="96" t="s">
        <v>1492</v>
      </c>
      <c r="C603" s="96">
        <v>1</v>
      </c>
      <c r="D603" s="179" t="s">
        <v>327</v>
      </c>
    </row>
    <row r="604" spans="1:4" ht="15.75" customHeight="1">
      <c r="A604" s="100"/>
      <c r="B604" s="93" t="s">
        <v>958</v>
      </c>
      <c r="C604" s="93">
        <f>SUM(C605:C606)</f>
        <v>2</v>
      </c>
      <c r="D604" s="136"/>
    </row>
    <row r="605" spans="1:4" ht="15.75" customHeight="1">
      <c r="A605" s="101"/>
      <c r="B605" s="96" t="s">
        <v>1493</v>
      </c>
      <c r="C605" s="96">
        <v>1</v>
      </c>
      <c r="D605" s="179" t="s">
        <v>2639</v>
      </c>
    </row>
    <row r="606" spans="1:4" ht="15.75" customHeight="1">
      <c r="A606" s="101"/>
      <c r="B606" s="96" t="s">
        <v>1494</v>
      </c>
      <c r="C606" s="96">
        <v>1</v>
      </c>
      <c r="D606" s="179" t="s">
        <v>2640</v>
      </c>
    </row>
    <row r="607" spans="1:4" ht="15.75" customHeight="1">
      <c r="A607" s="99" t="s">
        <v>63</v>
      </c>
      <c r="B607" s="91"/>
      <c r="C607" s="91">
        <f>+C608+C610+C615</f>
        <v>7</v>
      </c>
      <c r="D607" s="91"/>
    </row>
    <row r="608" spans="1:4" ht="15.75" customHeight="1">
      <c r="A608" s="100"/>
      <c r="B608" s="93" t="s">
        <v>1495</v>
      </c>
      <c r="C608" s="93">
        <f>SUM(C609:C609)</f>
        <v>1</v>
      </c>
      <c r="D608" s="136"/>
    </row>
    <row r="609" spans="1:4" ht="15.75" customHeight="1">
      <c r="A609" s="101"/>
      <c r="B609" s="96" t="s">
        <v>1496</v>
      </c>
      <c r="C609" s="96">
        <v>1</v>
      </c>
      <c r="D609" s="179" t="s">
        <v>2641</v>
      </c>
    </row>
    <row r="610" spans="1:4" ht="15.75" customHeight="1">
      <c r="A610" s="100"/>
      <c r="B610" s="93" t="s">
        <v>1497</v>
      </c>
      <c r="C610" s="93">
        <f t="shared" ref="C610" si="163">SUM(C611:C614)</f>
        <v>4</v>
      </c>
      <c r="D610" s="136"/>
    </row>
    <row r="611" spans="1:4" ht="15.75" customHeight="1">
      <c r="A611" s="101"/>
      <c r="B611" s="96" t="s">
        <v>1498</v>
      </c>
      <c r="C611" s="96">
        <v>1</v>
      </c>
      <c r="D611" s="179" t="s">
        <v>2642</v>
      </c>
    </row>
    <row r="612" spans="1:4" ht="15.75" customHeight="1">
      <c r="A612" s="101"/>
      <c r="B612" s="96" t="s">
        <v>1499</v>
      </c>
      <c r="C612" s="96">
        <v>1</v>
      </c>
      <c r="D612" s="179" t="s">
        <v>2532</v>
      </c>
    </row>
    <row r="613" spans="1:4" ht="15.75" customHeight="1">
      <c r="A613" s="101"/>
      <c r="B613" s="96" t="s">
        <v>1500</v>
      </c>
      <c r="C613" s="96">
        <v>1</v>
      </c>
      <c r="D613" s="179" t="s">
        <v>2643</v>
      </c>
    </row>
    <row r="614" spans="1:4" ht="15.75" customHeight="1">
      <c r="A614" s="101"/>
      <c r="B614" s="96" t="s">
        <v>1501</v>
      </c>
      <c r="C614" s="96">
        <v>1</v>
      </c>
      <c r="D614" s="179" t="s">
        <v>2444</v>
      </c>
    </row>
    <row r="615" spans="1:4" ht="15.75" customHeight="1">
      <c r="A615" s="100"/>
      <c r="B615" s="93" t="s">
        <v>1502</v>
      </c>
      <c r="C615" s="93">
        <f>SUM(C616:C617)</f>
        <v>2</v>
      </c>
      <c r="D615" s="136"/>
    </row>
    <row r="616" spans="1:4" ht="15.75" customHeight="1">
      <c r="A616" s="101"/>
      <c r="B616" s="96" t="s">
        <v>1503</v>
      </c>
      <c r="C616" s="96">
        <v>1</v>
      </c>
      <c r="D616" s="179" t="s">
        <v>2644</v>
      </c>
    </row>
    <row r="617" spans="1:4" ht="15.75" customHeight="1">
      <c r="A617" s="101"/>
      <c r="B617" s="96" t="s">
        <v>1504</v>
      </c>
      <c r="C617" s="96">
        <v>1</v>
      </c>
      <c r="D617" s="179" t="s">
        <v>2645</v>
      </c>
    </row>
    <row r="618" spans="1:4" ht="15.75" customHeight="1">
      <c r="A618" s="97" t="s">
        <v>468</v>
      </c>
      <c r="B618" s="87"/>
      <c r="C618" s="87">
        <f>+C619+C631</f>
        <v>18</v>
      </c>
      <c r="D618" s="87"/>
    </row>
    <row r="619" spans="1:4" ht="15.75" customHeight="1">
      <c r="A619" s="98" t="s">
        <v>1505</v>
      </c>
      <c r="B619" s="89"/>
      <c r="C619" s="89">
        <f t="shared" ref="C619" si="164">C620</f>
        <v>7</v>
      </c>
      <c r="D619" s="89"/>
    </row>
    <row r="620" spans="1:4" ht="15.75" customHeight="1">
      <c r="A620" s="99" t="s">
        <v>7</v>
      </c>
      <c r="B620" s="91"/>
      <c r="C620" s="91">
        <f>+C621+C626+C629</f>
        <v>7</v>
      </c>
      <c r="D620" s="91"/>
    </row>
    <row r="621" spans="1:4" ht="15.75" customHeight="1">
      <c r="A621" s="100"/>
      <c r="B621" s="93" t="s">
        <v>1506</v>
      </c>
      <c r="C621" s="93">
        <f t="shared" ref="C621" si="165">SUM(C622:C625)</f>
        <v>4</v>
      </c>
      <c r="D621" s="136"/>
    </row>
    <row r="622" spans="1:4" ht="15.75" customHeight="1">
      <c r="A622" s="101"/>
      <c r="B622" s="96" t="s">
        <v>1507</v>
      </c>
      <c r="C622" s="96">
        <v>1</v>
      </c>
      <c r="D622" s="179" t="s">
        <v>2646</v>
      </c>
    </row>
    <row r="623" spans="1:4" ht="15.75" customHeight="1">
      <c r="A623" s="101"/>
      <c r="B623" s="96" t="s">
        <v>1508</v>
      </c>
      <c r="C623" s="96">
        <v>1</v>
      </c>
      <c r="D623" s="179" t="s">
        <v>2646</v>
      </c>
    </row>
    <row r="624" spans="1:4" ht="15.75" customHeight="1">
      <c r="A624" s="101"/>
      <c r="B624" s="96" t="s">
        <v>1509</v>
      </c>
      <c r="C624" s="96">
        <v>1</v>
      </c>
      <c r="D624" s="179" t="s">
        <v>2647</v>
      </c>
    </row>
    <row r="625" spans="1:4" ht="15.75" customHeight="1">
      <c r="A625" s="101"/>
      <c r="B625" s="96" t="s">
        <v>1510</v>
      </c>
      <c r="C625" s="96">
        <v>1</v>
      </c>
      <c r="D625" s="179" t="s">
        <v>2648</v>
      </c>
    </row>
    <row r="626" spans="1:4" ht="15.75" customHeight="1">
      <c r="A626" s="100"/>
      <c r="B626" s="93" t="s">
        <v>1511</v>
      </c>
      <c r="C626" s="93">
        <f t="shared" ref="C626" si="166">SUM(C627:C628)</f>
        <v>2</v>
      </c>
      <c r="D626" s="181"/>
    </row>
    <row r="627" spans="1:4" ht="15.75" customHeight="1">
      <c r="A627" s="101"/>
      <c r="B627" s="96" t="s">
        <v>1512</v>
      </c>
      <c r="C627" s="96">
        <v>1</v>
      </c>
      <c r="D627" s="179" t="s">
        <v>2649</v>
      </c>
    </row>
    <row r="628" spans="1:4" ht="15.75" customHeight="1">
      <c r="A628" s="101"/>
      <c r="B628" s="96" t="s">
        <v>1513</v>
      </c>
      <c r="C628" s="96">
        <v>1</v>
      </c>
      <c r="D628" s="179" t="s">
        <v>2650</v>
      </c>
    </row>
    <row r="629" spans="1:4" ht="15.75" customHeight="1">
      <c r="A629" s="100"/>
      <c r="B629" s="93" t="s">
        <v>1514</v>
      </c>
      <c r="C629" s="93">
        <f t="shared" ref="C629" si="167">C630</f>
        <v>1</v>
      </c>
      <c r="D629" s="181"/>
    </row>
    <row r="630" spans="1:4" ht="15.75" customHeight="1">
      <c r="A630" s="101"/>
      <c r="B630" s="96" t="s">
        <v>1515</v>
      </c>
      <c r="C630" s="96">
        <v>1</v>
      </c>
      <c r="D630" s="179" t="s">
        <v>2651</v>
      </c>
    </row>
    <row r="631" spans="1:4" ht="15.75" customHeight="1">
      <c r="A631" s="88" t="s">
        <v>1516</v>
      </c>
      <c r="B631" s="89"/>
      <c r="C631" s="89">
        <f>+C632+C649</f>
        <v>11</v>
      </c>
      <c r="D631" s="89"/>
    </row>
    <row r="632" spans="1:4" ht="15.75" customHeight="1">
      <c r="A632" s="99" t="s">
        <v>24</v>
      </c>
      <c r="B632" s="91"/>
      <c r="C632" s="91">
        <f>+C633+C636+C638+C640+C642+C645</f>
        <v>10</v>
      </c>
      <c r="D632" s="91"/>
    </row>
    <row r="633" spans="1:4" ht="15.75" customHeight="1">
      <c r="A633" s="100"/>
      <c r="B633" s="93" t="s">
        <v>1517</v>
      </c>
      <c r="C633" s="93">
        <f t="shared" ref="C633" si="168">SUM(C634:C635)</f>
        <v>2</v>
      </c>
      <c r="D633" s="136"/>
    </row>
    <row r="634" spans="1:4" ht="33.75" customHeight="1">
      <c r="A634" s="101"/>
      <c r="B634" s="96" t="s">
        <v>1518</v>
      </c>
      <c r="C634" s="96">
        <v>1</v>
      </c>
      <c r="D634" s="179" t="s">
        <v>2652</v>
      </c>
    </row>
    <row r="635" spans="1:4" ht="15.75" customHeight="1">
      <c r="A635" s="101"/>
      <c r="B635" s="96" t="s">
        <v>1519</v>
      </c>
      <c r="C635" s="96">
        <v>1</v>
      </c>
      <c r="D635" s="179" t="s">
        <v>996</v>
      </c>
    </row>
    <row r="636" spans="1:4" ht="15.75" customHeight="1">
      <c r="A636" s="100"/>
      <c r="B636" s="93" t="s">
        <v>197</v>
      </c>
      <c r="C636" s="93">
        <f>SUM(C637:C637)</f>
        <v>1</v>
      </c>
      <c r="D636" s="136"/>
    </row>
    <row r="637" spans="1:4" ht="15.75" customHeight="1">
      <c r="A637" s="101"/>
      <c r="B637" s="96" t="s">
        <v>1520</v>
      </c>
      <c r="C637" s="96">
        <v>1</v>
      </c>
      <c r="D637" s="179" t="s">
        <v>2653</v>
      </c>
    </row>
    <row r="638" spans="1:4" ht="15.75" customHeight="1">
      <c r="A638" s="100"/>
      <c r="B638" s="93" t="s">
        <v>1521</v>
      </c>
      <c r="C638" s="93">
        <f t="shared" ref="C638" si="169">C639</f>
        <v>1</v>
      </c>
      <c r="D638" s="136"/>
    </row>
    <row r="639" spans="1:4" ht="15.75" customHeight="1">
      <c r="A639" s="101"/>
      <c r="B639" s="96" t="s">
        <v>1522</v>
      </c>
      <c r="C639" s="96">
        <v>1</v>
      </c>
      <c r="D639" s="179" t="s">
        <v>2653</v>
      </c>
    </row>
    <row r="640" spans="1:4" ht="15.75" customHeight="1">
      <c r="A640" s="100"/>
      <c r="B640" s="93" t="s">
        <v>1523</v>
      </c>
      <c r="C640" s="93">
        <f t="shared" ref="C640" si="170">C641</f>
        <v>1</v>
      </c>
      <c r="D640" s="136"/>
    </row>
    <row r="641" spans="1:4" ht="15.75" customHeight="1">
      <c r="A641" s="101"/>
      <c r="B641" s="96" t="s">
        <v>1524</v>
      </c>
      <c r="C641" s="96">
        <v>1</v>
      </c>
      <c r="D641" s="179" t="s">
        <v>2582</v>
      </c>
    </row>
    <row r="642" spans="1:4" ht="15.75" customHeight="1">
      <c r="A642" s="119"/>
      <c r="B642" s="93" t="s">
        <v>1525</v>
      </c>
      <c r="C642" s="93">
        <f t="shared" ref="C642" si="171">SUM(C643:C644)</f>
        <v>2</v>
      </c>
      <c r="D642" s="136"/>
    </row>
    <row r="643" spans="1:4" ht="15.75" customHeight="1">
      <c r="A643" s="120"/>
      <c r="B643" s="39" t="s">
        <v>1526</v>
      </c>
      <c r="C643" s="121">
        <v>1</v>
      </c>
      <c r="D643" s="189" t="s">
        <v>2654</v>
      </c>
    </row>
    <row r="644" spans="1:4" ht="15.75" customHeight="1">
      <c r="A644" s="120"/>
      <c r="B644" s="39" t="s">
        <v>1527</v>
      </c>
      <c r="C644" s="121">
        <v>1</v>
      </c>
      <c r="D644" s="189" t="s">
        <v>2655</v>
      </c>
    </row>
    <row r="645" spans="1:4" ht="15.75" customHeight="1">
      <c r="A645" s="119"/>
      <c r="B645" s="93" t="s">
        <v>1528</v>
      </c>
      <c r="C645" s="93">
        <f>SUM(C646:C648)</f>
        <v>3</v>
      </c>
      <c r="D645" s="136"/>
    </row>
    <row r="646" spans="1:4" ht="15.75" customHeight="1">
      <c r="A646" s="122"/>
      <c r="B646" s="123" t="s">
        <v>1529</v>
      </c>
      <c r="C646" s="124">
        <v>1</v>
      </c>
      <c r="D646" s="189" t="s">
        <v>1529</v>
      </c>
    </row>
    <row r="647" spans="1:4" ht="15.75" customHeight="1">
      <c r="A647" s="120"/>
      <c r="B647" s="123" t="s">
        <v>1530</v>
      </c>
      <c r="C647" s="124">
        <v>1</v>
      </c>
      <c r="D647" s="189" t="s">
        <v>1530</v>
      </c>
    </row>
    <row r="648" spans="1:4" ht="15.75" customHeight="1">
      <c r="A648" s="120"/>
      <c r="B648" s="123" t="s">
        <v>1531</v>
      </c>
      <c r="C648" s="124">
        <v>1</v>
      </c>
      <c r="D648" s="189" t="s">
        <v>1531</v>
      </c>
    </row>
    <row r="649" spans="1:4" ht="15.75" customHeight="1">
      <c r="A649" s="99" t="s">
        <v>47</v>
      </c>
      <c r="B649" s="91"/>
      <c r="C649" s="91">
        <f t="shared" ref="C649" si="172">C650</f>
        <v>1</v>
      </c>
      <c r="D649" s="91"/>
    </row>
    <row r="650" spans="1:4" ht="15.75" customHeight="1">
      <c r="A650" s="100"/>
      <c r="B650" s="93" t="s">
        <v>1532</v>
      </c>
      <c r="C650" s="93">
        <f>SUM(C651:C651)</f>
        <v>1</v>
      </c>
      <c r="D650" s="136"/>
    </row>
    <row r="651" spans="1:4" ht="15.75" customHeight="1">
      <c r="A651" s="101"/>
      <c r="B651" s="96" t="s">
        <v>1533</v>
      </c>
      <c r="C651" s="96">
        <v>1</v>
      </c>
      <c r="D651" s="179" t="s">
        <v>2656</v>
      </c>
    </row>
    <row r="652" spans="1:4" ht="15.75" customHeight="1">
      <c r="A652" s="97" t="s">
        <v>529</v>
      </c>
      <c r="B652" s="87"/>
      <c r="C652" s="87">
        <f>+C653</f>
        <v>25</v>
      </c>
      <c r="D652" s="87"/>
    </row>
    <row r="653" spans="1:4" ht="15.75" customHeight="1">
      <c r="A653" s="125" t="s">
        <v>1534</v>
      </c>
      <c r="B653" s="126"/>
      <c r="C653" s="126">
        <f>C654+C661+C683</f>
        <v>25</v>
      </c>
      <c r="D653" s="126"/>
    </row>
    <row r="654" spans="1:4" ht="15.75" customHeight="1">
      <c r="A654" s="99" t="s">
        <v>24</v>
      </c>
      <c r="B654" s="91"/>
      <c r="C654" s="91">
        <f>+C655</f>
        <v>5</v>
      </c>
      <c r="D654" s="91"/>
    </row>
    <row r="655" spans="1:4" ht="15.75" customHeight="1">
      <c r="A655" s="119"/>
      <c r="B655" s="93" t="s">
        <v>1535</v>
      </c>
      <c r="C655" s="93">
        <f t="shared" ref="C655" si="173">SUM(C656:C660)</f>
        <v>5</v>
      </c>
      <c r="D655" s="136"/>
    </row>
    <row r="656" spans="1:4" ht="15.75" customHeight="1">
      <c r="A656" s="120"/>
      <c r="B656" s="123" t="s">
        <v>1536</v>
      </c>
      <c r="C656" s="127">
        <v>1</v>
      </c>
      <c r="D656" s="189" t="s">
        <v>2657</v>
      </c>
    </row>
    <row r="657" spans="1:4" ht="15.75" customHeight="1">
      <c r="A657" s="120"/>
      <c r="B657" s="123" t="s">
        <v>1537</v>
      </c>
      <c r="C657" s="127">
        <v>1</v>
      </c>
      <c r="D657" s="189" t="s">
        <v>2658</v>
      </c>
    </row>
    <row r="658" spans="1:4" ht="15.75" customHeight="1">
      <c r="A658" s="120"/>
      <c r="B658" s="123" t="s">
        <v>1538</v>
      </c>
      <c r="C658" s="127">
        <v>1</v>
      </c>
      <c r="D658" s="189" t="s">
        <v>2659</v>
      </c>
    </row>
    <row r="659" spans="1:4" ht="15.75" customHeight="1">
      <c r="A659" s="120"/>
      <c r="B659" s="123" t="s">
        <v>1539</v>
      </c>
      <c r="C659" s="127">
        <v>1</v>
      </c>
      <c r="D659" s="189" t="s">
        <v>2660</v>
      </c>
    </row>
    <row r="660" spans="1:4" ht="15.75" customHeight="1">
      <c r="A660" s="120"/>
      <c r="B660" s="123" t="s">
        <v>1540</v>
      </c>
      <c r="C660" s="127">
        <v>1</v>
      </c>
      <c r="D660" s="189" t="s">
        <v>2661</v>
      </c>
    </row>
    <row r="661" spans="1:4" ht="15.75" customHeight="1">
      <c r="A661" s="99" t="s">
        <v>36</v>
      </c>
      <c r="B661" s="91"/>
      <c r="C661" s="91">
        <f>+C662+C666+C669+C673+C676+C680</f>
        <v>15</v>
      </c>
      <c r="D661" s="91"/>
    </row>
    <row r="662" spans="1:4" ht="15.75" customHeight="1">
      <c r="A662" s="100"/>
      <c r="B662" s="93" t="s">
        <v>1541</v>
      </c>
      <c r="C662" s="93">
        <f t="shared" ref="C662" si="174">SUM(C663:C665)</f>
        <v>3</v>
      </c>
      <c r="D662" s="136"/>
    </row>
    <row r="663" spans="1:4" ht="15.75" customHeight="1">
      <c r="A663" s="101"/>
      <c r="B663" s="96" t="s">
        <v>1542</v>
      </c>
      <c r="C663" s="102">
        <v>1</v>
      </c>
      <c r="D663" s="179" t="s">
        <v>2662</v>
      </c>
    </row>
    <row r="664" spans="1:4" ht="15.75" customHeight="1">
      <c r="A664" s="101"/>
      <c r="B664" s="96" t="s">
        <v>1543</v>
      </c>
      <c r="C664" s="102">
        <v>1</v>
      </c>
      <c r="D664" s="179" t="s">
        <v>2663</v>
      </c>
    </row>
    <row r="665" spans="1:4" ht="21" customHeight="1">
      <c r="A665" s="101"/>
      <c r="B665" s="96" t="s">
        <v>1544</v>
      </c>
      <c r="C665" s="102">
        <v>1</v>
      </c>
      <c r="D665" s="179" t="s">
        <v>2664</v>
      </c>
    </row>
    <row r="666" spans="1:4" ht="15.75" customHeight="1">
      <c r="A666" s="100"/>
      <c r="B666" s="93" t="s">
        <v>1545</v>
      </c>
      <c r="C666" s="93">
        <f t="shared" ref="C666" si="175">SUM(C667:C668)</f>
        <v>2</v>
      </c>
      <c r="D666" s="136"/>
    </row>
    <row r="667" spans="1:4" ht="15.75" customHeight="1">
      <c r="A667" s="101"/>
      <c r="B667" s="96" t="s">
        <v>1546</v>
      </c>
      <c r="C667" s="102">
        <v>1</v>
      </c>
      <c r="D667" s="179" t="s">
        <v>2665</v>
      </c>
    </row>
    <row r="668" spans="1:4" ht="15.75" customHeight="1">
      <c r="A668" s="101"/>
      <c r="B668" s="96" t="s">
        <v>1547</v>
      </c>
      <c r="C668" s="102">
        <v>1</v>
      </c>
      <c r="D668" s="179" t="s">
        <v>2666</v>
      </c>
    </row>
    <row r="669" spans="1:4" ht="15.75" customHeight="1">
      <c r="A669" s="100"/>
      <c r="B669" s="93" t="s">
        <v>1548</v>
      </c>
      <c r="C669" s="93">
        <f t="shared" ref="C669" si="176">SUM(C670:C672)</f>
        <v>3</v>
      </c>
      <c r="D669" s="136"/>
    </row>
    <row r="670" spans="1:4" ht="15.75" customHeight="1">
      <c r="A670" s="101"/>
      <c r="B670" s="96" t="s">
        <v>1549</v>
      </c>
      <c r="C670" s="102">
        <v>1</v>
      </c>
      <c r="D670" s="179" t="s">
        <v>2667</v>
      </c>
    </row>
    <row r="671" spans="1:4" ht="15.75" customHeight="1">
      <c r="A671" s="101"/>
      <c r="B671" s="96" t="s">
        <v>1550</v>
      </c>
      <c r="C671" s="102">
        <v>1</v>
      </c>
      <c r="D671" s="179" t="s">
        <v>2668</v>
      </c>
    </row>
    <row r="672" spans="1:4" ht="15.75" customHeight="1">
      <c r="A672" s="101"/>
      <c r="B672" s="96" t="s">
        <v>1551</v>
      </c>
      <c r="C672" s="102">
        <v>1</v>
      </c>
      <c r="D672" s="179" t="s">
        <v>2669</v>
      </c>
    </row>
    <row r="673" spans="1:4" ht="15.75" customHeight="1">
      <c r="A673" s="100"/>
      <c r="B673" s="93" t="s">
        <v>1552</v>
      </c>
      <c r="C673" s="93">
        <f t="shared" ref="C673" si="177">SUM(C674:C675)</f>
        <v>2</v>
      </c>
      <c r="D673" s="136"/>
    </row>
    <row r="674" spans="1:4" ht="15.75" customHeight="1">
      <c r="A674" s="101"/>
      <c r="B674" s="96" t="s">
        <v>1553</v>
      </c>
      <c r="C674" s="102">
        <v>1</v>
      </c>
      <c r="D674" s="179" t="s">
        <v>2670</v>
      </c>
    </row>
    <row r="675" spans="1:4" ht="15.75" customHeight="1">
      <c r="A675" s="101"/>
      <c r="B675" s="96" t="s">
        <v>1554</v>
      </c>
      <c r="C675" s="102">
        <v>1</v>
      </c>
      <c r="D675" s="179" t="s">
        <v>2671</v>
      </c>
    </row>
    <row r="676" spans="1:4" ht="15.75" customHeight="1">
      <c r="A676" s="100"/>
      <c r="B676" s="93" t="s">
        <v>1555</v>
      </c>
      <c r="C676" s="93">
        <f t="shared" ref="C676" si="178">SUM(C677:C679)</f>
        <v>3</v>
      </c>
      <c r="D676" s="136"/>
    </row>
    <row r="677" spans="1:4" ht="15.75" customHeight="1">
      <c r="A677" s="101"/>
      <c r="B677" s="96" t="s">
        <v>1556</v>
      </c>
      <c r="C677" s="102">
        <v>1</v>
      </c>
      <c r="D677" s="179" t="s">
        <v>2672</v>
      </c>
    </row>
    <row r="678" spans="1:4" ht="15.75" customHeight="1">
      <c r="A678" s="101"/>
      <c r="B678" s="96" t="s">
        <v>1557</v>
      </c>
      <c r="C678" s="102">
        <v>1</v>
      </c>
      <c r="D678" s="179" t="s">
        <v>2673</v>
      </c>
    </row>
    <row r="679" spans="1:4" ht="15.75" customHeight="1">
      <c r="A679" s="101"/>
      <c r="B679" s="96" t="s">
        <v>1558</v>
      </c>
      <c r="C679" s="102">
        <v>1</v>
      </c>
      <c r="D679" s="179" t="s">
        <v>2674</v>
      </c>
    </row>
    <row r="680" spans="1:4" ht="15.75" customHeight="1">
      <c r="A680" s="100"/>
      <c r="B680" s="93" t="s">
        <v>1559</v>
      </c>
      <c r="C680" s="93">
        <f t="shared" ref="C680" si="179">SUM(C681:C682)</f>
        <v>2</v>
      </c>
      <c r="D680" s="181"/>
    </row>
    <row r="681" spans="1:4" ht="15.75" customHeight="1">
      <c r="A681" s="101"/>
      <c r="B681" s="96" t="s">
        <v>1560</v>
      </c>
      <c r="C681" s="96">
        <v>1</v>
      </c>
      <c r="D681" s="179" t="s">
        <v>2675</v>
      </c>
    </row>
    <row r="682" spans="1:4" ht="39" customHeight="1">
      <c r="A682" s="101"/>
      <c r="B682" s="105" t="s">
        <v>1561</v>
      </c>
      <c r="C682" s="96">
        <v>1</v>
      </c>
      <c r="D682" s="179" t="s">
        <v>2676</v>
      </c>
    </row>
    <row r="683" spans="1:4" ht="15.75" customHeight="1">
      <c r="A683" s="99" t="s">
        <v>47</v>
      </c>
      <c r="B683" s="91"/>
      <c r="C683" s="91">
        <f>+C684+C687+C689+C692</f>
        <v>5</v>
      </c>
      <c r="D683" s="91"/>
    </row>
    <row r="684" spans="1:4" ht="15.75" customHeight="1">
      <c r="A684" s="100"/>
      <c r="B684" s="93" t="s">
        <v>1562</v>
      </c>
      <c r="C684" s="93">
        <f t="shared" ref="C684" si="180">SUM(C685:C686)</f>
        <v>2</v>
      </c>
      <c r="D684" s="136"/>
    </row>
    <row r="685" spans="1:4" ht="15.75" customHeight="1">
      <c r="A685" s="101"/>
      <c r="B685" s="96" t="s">
        <v>1563</v>
      </c>
      <c r="C685" s="102">
        <v>1</v>
      </c>
      <c r="D685" s="179" t="s">
        <v>2677</v>
      </c>
    </row>
    <row r="686" spans="1:4" ht="15.75" customHeight="1">
      <c r="A686" s="101"/>
      <c r="B686" s="96" t="s">
        <v>1564</v>
      </c>
      <c r="C686" s="102">
        <v>1</v>
      </c>
      <c r="D686" s="179" t="s">
        <v>2678</v>
      </c>
    </row>
    <row r="687" spans="1:4" ht="15.75" customHeight="1">
      <c r="A687" s="100"/>
      <c r="B687" s="93" t="s">
        <v>1565</v>
      </c>
      <c r="C687" s="93">
        <f>SUM(C688:C688)</f>
        <v>1</v>
      </c>
      <c r="D687" s="136"/>
    </row>
    <row r="688" spans="1:4" ht="36.75" customHeight="1">
      <c r="A688" s="101"/>
      <c r="B688" s="96" t="s">
        <v>1566</v>
      </c>
      <c r="C688" s="102">
        <v>1</v>
      </c>
      <c r="D688" s="179" t="s">
        <v>2679</v>
      </c>
    </row>
    <row r="689" spans="1:4" ht="15.75" customHeight="1">
      <c r="A689" s="100"/>
      <c r="B689" s="93" t="s">
        <v>1567</v>
      </c>
      <c r="C689" s="93">
        <f t="shared" ref="C689" si="181">SUM(C690:C691)</f>
        <v>1</v>
      </c>
      <c r="D689" s="136"/>
    </row>
    <row r="690" spans="1:4" ht="15.75" customHeight="1">
      <c r="A690" s="101"/>
      <c r="B690" s="96" t="s">
        <v>1568</v>
      </c>
      <c r="C690" s="96">
        <v>1</v>
      </c>
      <c r="D690" s="179" t="s">
        <v>486</v>
      </c>
    </row>
    <row r="691" spans="1:4" ht="15.75" customHeight="1">
      <c r="A691" s="101"/>
      <c r="B691" s="96" t="s">
        <v>1569</v>
      </c>
      <c r="C691" s="96"/>
      <c r="D691" s="179" t="s">
        <v>486</v>
      </c>
    </row>
    <row r="692" spans="1:4" ht="15.75" customHeight="1">
      <c r="A692" s="100"/>
      <c r="B692" s="93" t="s">
        <v>1570</v>
      </c>
      <c r="C692" s="93">
        <f t="shared" ref="C692" si="182">SUM(C693:C694)</f>
        <v>1</v>
      </c>
      <c r="D692" s="181"/>
    </row>
    <row r="693" spans="1:4" ht="15.75" customHeight="1">
      <c r="A693" s="101"/>
      <c r="B693" s="96" t="s">
        <v>1571</v>
      </c>
      <c r="C693" s="96"/>
      <c r="D693" s="179" t="s">
        <v>486</v>
      </c>
    </row>
    <row r="694" spans="1:4" ht="15.75" customHeight="1">
      <c r="A694" s="101"/>
      <c r="B694" s="96" t="s">
        <v>1572</v>
      </c>
      <c r="C694" s="96">
        <v>1</v>
      </c>
      <c r="D694" s="179" t="s">
        <v>2680</v>
      </c>
    </row>
    <row r="695" spans="1:4" ht="15.75" customHeight="1">
      <c r="A695" s="128" t="s">
        <v>581</v>
      </c>
      <c r="B695" s="87"/>
      <c r="C695" s="87">
        <f>+C696+C700</f>
        <v>12</v>
      </c>
      <c r="D695" s="87"/>
    </row>
    <row r="696" spans="1:4" ht="15.75" customHeight="1">
      <c r="A696" s="129" t="s">
        <v>1573</v>
      </c>
      <c r="B696" s="89"/>
      <c r="C696" s="89">
        <f t="shared" ref="C696" si="183">C697</f>
        <v>1</v>
      </c>
      <c r="D696" s="89"/>
    </row>
    <row r="697" spans="1:4" ht="15.75" customHeight="1">
      <c r="A697" s="130" t="s">
        <v>1574</v>
      </c>
      <c r="B697" s="109"/>
      <c r="C697" s="91">
        <f>+C698</f>
        <v>1</v>
      </c>
      <c r="D697" s="91"/>
    </row>
    <row r="698" spans="1:4" ht="15.75" customHeight="1">
      <c r="A698" s="131"/>
      <c r="B698" s="93" t="s">
        <v>1575</v>
      </c>
      <c r="C698" s="93">
        <f t="shared" ref="C698" si="184">C699</f>
        <v>1</v>
      </c>
      <c r="D698" s="136"/>
    </row>
    <row r="699" spans="1:4" ht="15.75" customHeight="1">
      <c r="A699" s="132"/>
      <c r="B699" s="105" t="s">
        <v>1576</v>
      </c>
      <c r="C699" s="96">
        <v>1</v>
      </c>
      <c r="D699" s="180"/>
    </row>
    <row r="700" spans="1:4" ht="15.75" customHeight="1">
      <c r="A700" s="129" t="s">
        <v>1577</v>
      </c>
      <c r="B700" s="89"/>
      <c r="C700" s="89">
        <f>C701+C710+C715+C718+C721</f>
        <v>11</v>
      </c>
      <c r="D700" s="89"/>
    </row>
    <row r="701" spans="1:4" ht="15.75" customHeight="1">
      <c r="A701" s="130" t="s">
        <v>24</v>
      </c>
      <c r="B701" s="91"/>
      <c r="C701" s="91">
        <f>+C702+C704+C706+C708</f>
        <v>4</v>
      </c>
      <c r="D701" s="91"/>
    </row>
    <row r="702" spans="1:4" ht="15.75" customHeight="1">
      <c r="A702" s="131"/>
      <c r="B702" s="93" t="s">
        <v>1578</v>
      </c>
      <c r="C702" s="93">
        <f t="shared" ref="C702" si="185">C703</f>
        <v>1</v>
      </c>
      <c r="D702" s="136"/>
    </row>
    <row r="703" spans="1:4" ht="15.75" customHeight="1">
      <c r="A703" s="132"/>
      <c r="B703" s="96" t="s">
        <v>1579</v>
      </c>
      <c r="C703" s="96">
        <v>1</v>
      </c>
      <c r="D703" s="179" t="s">
        <v>2681</v>
      </c>
    </row>
    <row r="704" spans="1:4" ht="15.75" customHeight="1">
      <c r="A704" s="131"/>
      <c r="B704" s="93" t="s">
        <v>1580</v>
      </c>
      <c r="C704" s="93">
        <f t="shared" ref="C704" si="186">C705</f>
        <v>1</v>
      </c>
      <c r="D704" s="190"/>
    </row>
    <row r="705" spans="1:4" ht="15.75" customHeight="1">
      <c r="A705" s="134"/>
      <c r="B705" s="96" t="s">
        <v>1581</v>
      </c>
      <c r="C705" s="96">
        <v>1</v>
      </c>
      <c r="D705" s="179" t="s">
        <v>2682</v>
      </c>
    </row>
    <row r="706" spans="1:4" ht="15.75" customHeight="1">
      <c r="A706" s="131"/>
      <c r="B706" s="93" t="s">
        <v>1582</v>
      </c>
      <c r="C706" s="93">
        <f t="shared" ref="C706" si="187">C707</f>
        <v>1</v>
      </c>
      <c r="D706" s="181"/>
    </row>
    <row r="707" spans="1:4" ht="15.75" customHeight="1">
      <c r="A707" s="132"/>
      <c r="B707" s="96" t="s">
        <v>1583</v>
      </c>
      <c r="C707" s="96">
        <v>1</v>
      </c>
      <c r="D707" s="179" t="s">
        <v>2683</v>
      </c>
    </row>
    <row r="708" spans="1:4" ht="15.75" customHeight="1">
      <c r="A708" s="131"/>
      <c r="B708" s="93" t="s">
        <v>1584</v>
      </c>
      <c r="C708" s="93">
        <f t="shared" ref="C708" si="188">C709</f>
        <v>1</v>
      </c>
      <c r="D708" s="181"/>
    </row>
    <row r="709" spans="1:4" ht="15.75" customHeight="1">
      <c r="A709" s="132"/>
      <c r="B709" s="96" t="s">
        <v>1585</v>
      </c>
      <c r="C709" s="96">
        <v>1</v>
      </c>
      <c r="D709" s="179" t="s">
        <v>2684</v>
      </c>
    </row>
    <row r="710" spans="1:4" ht="15.75" customHeight="1">
      <c r="A710" s="130" t="s">
        <v>36</v>
      </c>
      <c r="B710" s="91"/>
      <c r="C710" s="91">
        <f>+C711+C713</f>
        <v>2</v>
      </c>
      <c r="D710" s="91"/>
    </row>
    <row r="711" spans="1:4" ht="15.75" customHeight="1">
      <c r="A711" s="131"/>
      <c r="B711" s="93" t="s">
        <v>1586</v>
      </c>
      <c r="C711" s="93">
        <f t="shared" ref="C711" si="189">C712</f>
        <v>1</v>
      </c>
      <c r="D711" s="136"/>
    </row>
    <row r="712" spans="1:4" ht="15.75" customHeight="1">
      <c r="A712" s="132"/>
      <c r="B712" s="105" t="s">
        <v>1587</v>
      </c>
      <c r="C712" s="96">
        <v>1</v>
      </c>
      <c r="D712" s="179" t="s">
        <v>2685</v>
      </c>
    </row>
    <row r="713" spans="1:4" ht="15.75" customHeight="1">
      <c r="A713" s="131"/>
      <c r="B713" s="93" t="s">
        <v>1588</v>
      </c>
      <c r="C713" s="93">
        <f t="shared" ref="C713" si="190">C714</f>
        <v>1</v>
      </c>
      <c r="D713" s="181"/>
    </row>
    <row r="714" spans="1:4" ht="15.75" customHeight="1">
      <c r="A714" s="132"/>
      <c r="B714" s="96" t="s">
        <v>1589</v>
      </c>
      <c r="C714" s="96">
        <v>1</v>
      </c>
      <c r="D714" s="179" t="s">
        <v>2686</v>
      </c>
    </row>
    <row r="715" spans="1:4" ht="15.75" customHeight="1">
      <c r="A715" s="130" t="s">
        <v>47</v>
      </c>
      <c r="B715" s="91"/>
      <c r="C715" s="91">
        <f t="shared" ref="C715" si="191">C716</f>
        <v>1</v>
      </c>
      <c r="D715" s="91"/>
    </row>
    <row r="716" spans="1:4" ht="15.75" customHeight="1">
      <c r="A716" s="131"/>
      <c r="B716" s="93" t="s">
        <v>1590</v>
      </c>
      <c r="C716" s="93">
        <f t="shared" ref="C716" si="192">C717</f>
        <v>1</v>
      </c>
      <c r="D716" s="136"/>
    </row>
    <row r="717" spans="1:4" ht="15.75" customHeight="1">
      <c r="A717" s="132"/>
      <c r="B717" s="96" t="s">
        <v>1591</v>
      </c>
      <c r="C717" s="96">
        <v>1</v>
      </c>
      <c r="D717" s="179" t="s">
        <v>2687</v>
      </c>
    </row>
    <row r="718" spans="1:4" ht="15.75" customHeight="1">
      <c r="A718" s="130" t="s">
        <v>1592</v>
      </c>
      <c r="B718" s="91"/>
      <c r="C718" s="91">
        <f>+C719</f>
        <v>1</v>
      </c>
      <c r="D718" s="91"/>
    </row>
    <row r="719" spans="1:4" ht="15.75" customHeight="1">
      <c r="A719" s="131"/>
      <c r="B719" s="93" t="s">
        <v>1593</v>
      </c>
      <c r="C719" s="93">
        <f t="shared" ref="C719" si="193">C720</f>
        <v>1</v>
      </c>
      <c r="D719" s="136"/>
    </row>
    <row r="720" spans="1:4" ht="15.75" customHeight="1">
      <c r="A720" s="132"/>
      <c r="B720" s="96" t="s">
        <v>1594</v>
      </c>
      <c r="C720" s="96">
        <v>1</v>
      </c>
      <c r="D720" s="179" t="s">
        <v>2688</v>
      </c>
    </row>
    <row r="721" spans="1:4" ht="15.75" customHeight="1">
      <c r="A721" s="130" t="s">
        <v>73</v>
      </c>
      <c r="B721" s="91"/>
      <c r="C721" s="91">
        <f>+C722+C724+C726</f>
        <v>3</v>
      </c>
      <c r="D721" s="91"/>
    </row>
    <row r="722" spans="1:4" ht="15.75" customHeight="1">
      <c r="A722" s="131"/>
      <c r="B722" s="93" t="s">
        <v>1595</v>
      </c>
      <c r="C722" s="93">
        <f t="shared" ref="C722" si="194">C723</f>
        <v>1</v>
      </c>
      <c r="D722" s="136"/>
    </row>
    <row r="723" spans="1:4" ht="15.75" customHeight="1">
      <c r="A723" s="132"/>
      <c r="B723" s="96" t="s">
        <v>1596</v>
      </c>
      <c r="C723" s="96">
        <v>1</v>
      </c>
      <c r="D723" s="179" t="s">
        <v>2689</v>
      </c>
    </row>
    <row r="724" spans="1:4" ht="15.75" customHeight="1">
      <c r="A724" s="131"/>
      <c r="B724" s="93" t="s">
        <v>1597</v>
      </c>
      <c r="C724" s="93">
        <f t="shared" ref="C724" si="195">C725</f>
        <v>1</v>
      </c>
      <c r="D724" s="136"/>
    </row>
    <row r="725" spans="1:4" ht="15.75" customHeight="1">
      <c r="A725" s="132"/>
      <c r="B725" s="96" t="s">
        <v>1598</v>
      </c>
      <c r="C725" s="96">
        <v>1</v>
      </c>
      <c r="D725" s="179" t="s">
        <v>2690</v>
      </c>
    </row>
    <row r="726" spans="1:4" ht="15.75" customHeight="1">
      <c r="A726" s="131"/>
      <c r="B726" s="93" t="s">
        <v>1599</v>
      </c>
      <c r="C726" s="93">
        <f t="shared" ref="C726" si="196">C727</f>
        <v>1</v>
      </c>
      <c r="D726" s="181"/>
    </row>
    <row r="727" spans="1:4" ht="15.75" customHeight="1">
      <c r="A727" s="132"/>
      <c r="B727" s="96" t="s">
        <v>1600</v>
      </c>
      <c r="C727" s="96">
        <v>1</v>
      </c>
      <c r="D727" s="179" t="s">
        <v>2691</v>
      </c>
    </row>
    <row r="728" spans="1:4" ht="15.75" customHeight="1">
      <c r="A728" s="219" t="s">
        <v>648</v>
      </c>
      <c r="B728" s="218"/>
      <c r="C728" s="87">
        <f>+C729</f>
        <v>4</v>
      </c>
      <c r="D728" s="87"/>
    </row>
    <row r="729" spans="1:4" ht="15.75" customHeight="1">
      <c r="A729" s="98" t="s">
        <v>649</v>
      </c>
      <c r="B729" s="89"/>
      <c r="C729" s="89">
        <f>C730+C733+C736</f>
        <v>4</v>
      </c>
      <c r="D729" s="89"/>
    </row>
    <row r="730" spans="1:4" ht="15.75" customHeight="1">
      <c r="A730" s="99" t="s">
        <v>1601</v>
      </c>
      <c r="B730" s="91"/>
      <c r="C730" s="91">
        <f>+C731</f>
        <v>1</v>
      </c>
      <c r="D730" s="91"/>
    </row>
    <row r="731" spans="1:4" ht="15.75" customHeight="1">
      <c r="A731" s="100"/>
      <c r="B731" s="93" t="s">
        <v>1602</v>
      </c>
      <c r="C731" s="93">
        <f t="shared" ref="C731" si="197">C732</f>
        <v>1</v>
      </c>
      <c r="D731" s="136"/>
    </row>
    <row r="732" spans="1:4" ht="15.75" customHeight="1">
      <c r="A732" s="133"/>
      <c r="B732" s="96" t="s">
        <v>1603</v>
      </c>
      <c r="C732" s="96">
        <v>1</v>
      </c>
      <c r="D732" s="192" t="s">
        <v>2692</v>
      </c>
    </row>
    <row r="733" spans="1:4" ht="15.75" customHeight="1">
      <c r="A733" s="99" t="s">
        <v>1604</v>
      </c>
      <c r="B733" s="109"/>
      <c r="C733" s="109">
        <f t="shared" ref="C733" si="198">C734</f>
        <v>1</v>
      </c>
      <c r="D733" s="109"/>
    </row>
    <row r="734" spans="1:4" ht="15.75" customHeight="1">
      <c r="A734" s="100"/>
      <c r="B734" s="93" t="s">
        <v>1605</v>
      </c>
      <c r="C734" s="94">
        <f>SUM(C735:C735)</f>
        <v>1</v>
      </c>
      <c r="D734" s="94"/>
    </row>
    <row r="735" spans="1:4" ht="15.75" customHeight="1">
      <c r="A735" s="135"/>
      <c r="B735" s="96" t="s">
        <v>1606</v>
      </c>
      <c r="C735" s="102">
        <v>1</v>
      </c>
      <c r="D735" s="192" t="s">
        <v>2693</v>
      </c>
    </row>
    <row r="736" spans="1:4" ht="15.75" customHeight="1">
      <c r="A736" s="99" t="s">
        <v>1607</v>
      </c>
      <c r="B736" s="91"/>
      <c r="C736" s="91">
        <f>C737+C739</f>
        <v>2</v>
      </c>
      <c r="D736" s="91"/>
    </row>
    <row r="737" spans="1:4" ht="15.75" customHeight="1">
      <c r="A737" s="100"/>
      <c r="B737" s="93" t="s">
        <v>1608</v>
      </c>
      <c r="C737" s="93">
        <f>+C738</f>
        <v>1</v>
      </c>
      <c r="D737" s="136"/>
    </row>
    <row r="738" spans="1:4" ht="15.75" customHeight="1">
      <c r="A738" s="135"/>
      <c r="B738" s="96" t="s">
        <v>1609</v>
      </c>
      <c r="C738" s="96">
        <v>1</v>
      </c>
      <c r="D738" s="192" t="s">
        <v>2694</v>
      </c>
    </row>
    <row r="739" spans="1:4" ht="15.75" customHeight="1">
      <c r="A739" s="100"/>
      <c r="B739" s="93" t="s">
        <v>996</v>
      </c>
      <c r="C739" s="93">
        <f>+C740</f>
        <v>1</v>
      </c>
      <c r="D739" s="136"/>
    </row>
    <row r="740" spans="1:4" ht="15.75" customHeight="1">
      <c r="A740" s="135"/>
      <c r="B740" s="96" t="s">
        <v>1610</v>
      </c>
      <c r="C740" s="102">
        <v>1</v>
      </c>
      <c r="D740" s="192" t="s">
        <v>2695</v>
      </c>
    </row>
    <row r="741" spans="1:4" ht="15.75" customHeight="1">
      <c r="A741" s="97" t="s">
        <v>702</v>
      </c>
      <c r="B741" s="87"/>
      <c r="C741" s="87">
        <f>C742+C748+C769+C774</f>
        <v>16</v>
      </c>
      <c r="D741" s="87"/>
    </row>
    <row r="742" spans="1:4" ht="15.75" customHeight="1">
      <c r="A742" s="98" t="s">
        <v>1611</v>
      </c>
      <c r="B742" s="89"/>
      <c r="C742" s="89">
        <f t="shared" ref="C742" si="199">C743</f>
        <v>2</v>
      </c>
      <c r="D742" s="89"/>
    </row>
    <row r="743" spans="1:4" ht="15.75" customHeight="1">
      <c r="A743" s="99" t="s">
        <v>1612</v>
      </c>
      <c r="B743" s="91"/>
      <c r="C743" s="91">
        <f>+C744+C746</f>
        <v>2</v>
      </c>
      <c r="D743" s="91"/>
    </row>
    <row r="744" spans="1:4" ht="15.75" customHeight="1">
      <c r="A744" s="100"/>
      <c r="B744" s="93" t="s">
        <v>1613</v>
      </c>
      <c r="C744" s="93">
        <f>+C745</f>
        <v>1</v>
      </c>
      <c r="D744" s="136"/>
    </row>
    <row r="745" spans="1:4" ht="15.75" customHeight="1">
      <c r="A745" s="133"/>
      <c r="B745" s="96" t="s">
        <v>1614</v>
      </c>
      <c r="C745" s="96">
        <v>1</v>
      </c>
      <c r="D745" s="179" t="s">
        <v>2697</v>
      </c>
    </row>
    <row r="746" spans="1:4" ht="15.75" customHeight="1">
      <c r="A746" s="100"/>
      <c r="B746" s="93" t="s">
        <v>1615</v>
      </c>
      <c r="C746" s="93">
        <f>+C747</f>
        <v>1</v>
      </c>
      <c r="D746" s="136"/>
    </row>
    <row r="747" spans="1:4" ht="15.75" customHeight="1">
      <c r="A747" s="133"/>
      <c r="B747" s="96" t="s">
        <v>1616</v>
      </c>
      <c r="C747" s="96">
        <v>1</v>
      </c>
      <c r="D747" s="179" t="s">
        <v>2698</v>
      </c>
    </row>
    <row r="748" spans="1:4" ht="15.75" customHeight="1">
      <c r="A748" s="98" t="s">
        <v>1617</v>
      </c>
      <c r="B748" s="89"/>
      <c r="C748" s="108">
        <f>+C749+C752+C759</f>
        <v>9</v>
      </c>
      <c r="D748" s="108"/>
    </row>
    <row r="749" spans="1:4" ht="15.75" customHeight="1">
      <c r="A749" s="99" t="s">
        <v>1607</v>
      </c>
      <c r="B749" s="91"/>
      <c r="C749" s="91">
        <f>+C750</f>
        <v>1</v>
      </c>
      <c r="D749" s="91"/>
    </row>
    <row r="750" spans="1:4" ht="15.75" customHeight="1">
      <c r="A750" s="100"/>
      <c r="B750" s="93" t="s">
        <v>1618</v>
      </c>
      <c r="C750" s="94">
        <f t="shared" ref="C750" si="200">C751</f>
        <v>1</v>
      </c>
      <c r="D750" s="94"/>
    </row>
    <row r="751" spans="1:4" ht="36" customHeight="1">
      <c r="A751" s="135"/>
      <c r="B751" s="96" t="s">
        <v>1619</v>
      </c>
      <c r="C751" s="96">
        <v>1</v>
      </c>
      <c r="D751" s="184" t="s">
        <v>2696</v>
      </c>
    </row>
    <row r="752" spans="1:4" ht="15.75" customHeight="1">
      <c r="A752" s="99" t="s">
        <v>1620</v>
      </c>
      <c r="B752" s="91"/>
      <c r="C752" s="91">
        <f>+C753+C755+C757</f>
        <v>3</v>
      </c>
      <c r="D752" s="91"/>
    </row>
    <row r="753" spans="1:4" ht="15.75" customHeight="1">
      <c r="A753" s="100"/>
      <c r="B753" s="93" t="s">
        <v>1621</v>
      </c>
      <c r="C753" s="136">
        <f t="shared" ref="C753" si="201">C754</f>
        <v>1</v>
      </c>
      <c r="D753" s="136"/>
    </row>
    <row r="754" spans="1:4" ht="37.5" customHeight="1">
      <c r="A754" s="101"/>
      <c r="B754" s="96" t="s">
        <v>1622</v>
      </c>
      <c r="C754" s="102">
        <v>1</v>
      </c>
      <c r="D754" s="179" t="s">
        <v>2699</v>
      </c>
    </row>
    <row r="755" spans="1:4" ht="15.75" customHeight="1">
      <c r="A755" s="100"/>
      <c r="B755" s="93" t="s">
        <v>1623</v>
      </c>
      <c r="C755" s="94">
        <f>+C756</f>
        <v>1</v>
      </c>
      <c r="D755" s="94"/>
    </row>
    <row r="756" spans="1:4" ht="15.75" customHeight="1">
      <c r="A756" s="135"/>
      <c r="B756" s="96" t="s">
        <v>1624</v>
      </c>
      <c r="C756" s="102">
        <v>1</v>
      </c>
      <c r="D756" s="179" t="s">
        <v>2700</v>
      </c>
    </row>
    <row r="757" spans="1:4" ht="15.75" customHeight="1">
      <c r="A757" s="100"/>
      <c r="B757" s="93" t="s">
        <v>1625</v>
      </c>
      <c r="C757" s="94">
        <f t="shared" ref="C757" si="202">C758</f>
        <v>1</v>
      </c>
      <c r="D757" s="94"/>
    </row>
    <row r="758" spans="1:4" ht="15.75" customHeight="1">
      <c r="A758" s="135"/>
      <c r="B758" s="96" t="s">
        <v>1626</v>
      </c>
      <c r="C758" s="102">
        <v>1</v>
      </c>
      <c r="D758" s="179" t="s">
        <v>2701</v>
      </c>
    </row>
    <row r="759" spans="1:4" ht="15.75" customHeight="1">
      <c r="A759" s="99" t="s">
        <v>1627</v>
      </c>
      <c r="B759" s="91"/>
      <c r="C759" s="91">
        <f>+C760+C762+C764+C766</f>
        <v>5</v>
      </c>
      <c r="D759" s="91"/>
    </row>
    <row r="760" spans="1:4" ht="15.75" customHeight="1">
      <c r="A760" s="100"/>
      <c r="B760" s="93" t="s">
        <v>560</v>
      </c>
      <c r="C760" s="93">
        <f>+C761</f>
        <v>1</v>
      </c>
      <c r="D760" s="136"/>
    </row>
    <row r="761" spans="1:4" ht="15.75" customHeight="1">
      <c r="A761" s="135"/>
      <c r="B761" s="96" t="s">
        <v>1628</v>
      </c>
      <c r="C761" s="96">
        <v>1</v>
      </c>
      <c r="D761" s="179" t="s">
        <v>2702</v>
      </c>
    </row>
    <row r="762" spans="1:4" ht="15.75" customHeight="1">
      <c r="A762" s="100"/>
      <c r="B762" s="93" t="s">
        <v>1629</v>
      </c>
      <c r="C762" s="94">
        <f>+C763</f>
        <v>1</v>
      </c>
      <c r="D762" s="94"/>
    </row>
    <row r="763" spans="1:4" ht="15.75" customHeight="1">
      <c r="A763" s="135"/>
      <c r="B763" s="96" t="s">
        <v>1630</v>
      </c>
      <c r="C763" s="96">
        <v>1</v>
      </c>
      <c r="D763" s="179" t="s">
        <v>2703</v>
      </c>
    </row>
    <row r="764" spans="1:4" ht="15.75" customHeight="1">
      <c r="A764" s="100"/>
      <c r="B764" s="93" t="s">
        <v>1631</v>
      </c>
      <c r="C764" s="156" t="str">
        <f>+C765</f>
        <v>1</v>
      </c>
      <c r="D764" s="156"/>
    </row>
    <row r="765" spans="1:4" ht="33" customHeight="1">
      <c r="A765" s="135"/>
      <c r="B765" s="63" t="s">
        <v>1632</v>
      </c>
      <c r="C765" s="137" t="s">
        <v>585</v>
      </c>
      <c r="D765" s="179" t="s">
        <v>2704</v>
      </c>
    </row>
    <row r="766" spans="1:4" ht="15.75" customHeight="1">
      <c r="A766" s="100"/>
      <c r="B766" s="93" t="s">
        <v>1633</v>
      </c>
      <c r="C766" s="94">
        <f t="shared" ref="C766" si="203">C767+C768</f>
        <v>2</v>
      </c>
      <c r="D766" s="94"/>
    </row>
    <row r="767" spans="1:4" ht="15.75" customHeight="1">
      <c r="A767" s="135"/>
      <c r="B767" s="96" t="s">
        <v>1634</v>
      </c>
      <c r="C767" s="96">
        <v>1</v>
      </c>
      <c r="D767" s="184" t="s">
        <v>2705</v>
      </c>
    </row>
    <row r="768" spans="1:4" ht="15.75" customHeight="1">
      <c r="A768" s="135"/>
      <c r="B768" s="63" t="s">
        <v>1635</v>
      </c>
      <c r="C768" s="138" t="s">
        <v>585</v>
      </c>
      <c r="D768" s="193" t="s">
        <v>2706</v>
      </c>
    </row>
    <row r="769" spans="1:4" s="195" customFormat="1" ht="15.75" customHeight="1">
      <c r="A769" s="202" t="s">
        <v>2801</v>
      </c>
      <c r="B769" s="203"/>
      <c r="C769" s="207">
        <f>C770</f>
        <v>2</v>
      </c>
      <c r="D769" s="207"/>
    </row>
    <row r="770" spans="1:4" s="195" customFormat="1" ht="15.75" customHeight="1">
      <c r="A770" s="204" t="s">
        <v>1601</v>
      </c>
      <c r="B770" s="187"/>
      <c r="C770" s="187">
        <f>C771</f>
        <v>2</v>
      </c>
      <c r="D770" s="187"/>
    </row>
    <row r="771" spans="1:4" s="195" customFormat="1" ht="15.75" customHeight="1">
      <c r="A771" s="205"/>
      <c r="B771" s="181" t="s">
        <v>2802</v>
      </c>
      <c r="C771" s="181">
        <f>C773+C772</f>
        <v>2</v>
      </c>
      <c r="D771" s="181"/>
    </row>
    <row r="772" spans="1:4" s="195" customFormat="1" ht="15.75" customHeight="1">
      <c r="A772" s="206"/>
      <c r="B772" s="179" t="s">
        <v>2803</v>
      </c>
      <c r="C772" s="179">
        <v>1</v>
      </c>
      <c r="D772" s="179" t="s">
        <v>2805</v>
      </c>
    </row>
    <row r="773" spans="1:4" s="195" customFormat="1" ht="15.75" customHeight="1">
      <c r="A773" s="206"/>
      <c r="B773" s="193" t="s">
        <v>2804</v>
      </c>
      <c r="C773" s="191" t="s">
        <v>585</v>
      </c>
      <c r="D773" s="193" t="s">
        <v>2806</v>
      </c>
    </row>
    <row r="774" spans="1:4" ht="15.75" customHeight="1">
      <c r="A774" s="98" t="s">
        <v>1636</v>
      </c>
      <c r="B774" s="89"/>
      <c r="C774" s="108">
        <f>+C775</f>
        <v>3</v>
      </c>
      <c r="D774" s="108"/>
    </row>
    <row r="775" spans="1:4" ht="15.75" customHeight="1">
      <c r="A775" s="90" t="s">
        <v>1601</v>
      </c>
      <c r="B775" s="91"/>
      <c r="C775" s="91">
        <f>+C776+C779</f>
        <v>3</v>
      </c>
      <c r="D775" s="91"/>
    </row>
    <row r="776" spans="1:4" ht="15.75" customHeight="1">
      <c r="A776" s="100"/>
      <c r="B776" s="93" t="s">
        <v>1637</v>
      </c>
      <c r="C776" s="94">
        <f t="shared" ref="C776" si="204">C777+C778</f>
        <v>2</v>
      </c>
      <c r="D776" s="94"/>
    </row>
    <row r="777" spans="1:4" ht="15.75" customHeight="1">
      <c r="A777" s="140"/>
      <c r="B777" s="96" t="s">
        <v>1638</v>
      </c>
      <c r="C777" s="106">
        <v>1</v>
      </c>
      <c r="D777" s="179" t="s">
        <v>2707</v>
      </c>
    </row>
    <row r="778" spans="1:4" ht="15.75" customHeight="1">
      <c r="A778" s="141"/>
      <c r="B778" s="96" t="s">
        <v>1639</v>
      </c>
      <c r="C778" s="106">
        <v>1</v>
      </c>
      <c r="D778" s="179" t="s">
        <v>2708</v>
      </c>
    </row>
    <row r="779" spans="1:4" ht="15.75" customHeight="1">
      <c r="A779" s="100"/>
      <c r="B779" s="93" t="s">
        <v>1640</v>
      </c>
      <c r="C779" s="94">
        <v>1</v>
      </c>
      <c r="D779" s="94"/>
    </row>
    <row r="780" spans="1:4" ht="15.75" customHeight="1">
      <c r="A780" s="139"/>
      <c r="B780" s="96" t="s">
        <v>1641</v>
      </c>
      <c r="C780" s="106">
        <v>1</v>
      </c>
      <c r="D780" s="179" t="s">
        <v>2709</v>
      </c>
    </row>
    <row r="781" spans="1:4" ht="15.75" customHeight="1">
      <c r="A781" s="97" t="s">
        <v>766</v>
      </c>
      <c r="B781" s="87"/>
      <c r="C781" s="87">
        <f>C782+C791</f>
        <v>16</v>
      </c>
      <c r="D781" s="87"/>
    </row>
    <row r="782" spans="1:4" ht="15.75" customHeight="1">
      <c r="A782" s="98" t="s">
        <v>767</v>
      </c>
      <c r="B782" s="89"/>
      <c r="C782" s="89">
        <f>+C783</f>
        <v>4</v>
      </c>
      <c r="D782" s="89"/>
    </row>
    <row r="783" spans="1:4" ht="15.75" customHeight="1">
      <c r="A783" s="99" t="s">
        <v>36</v>
      </c>
      <c r="B783" s="91"/>
      <c r="C783" s="91">
        <f t="shared" ref="C783" si="205">C784+C786+C788</f>
        <v>4</v>
      </c>
      <c r="D783" s="91"/>
    </row>
    <row r="784" spans="1:4" ht="15.75" customHeight="1">
      <c r="A784" s="100"/>
      <c r="B784" s="93" t="s">
        <v>1643</v>
      </c>
      <c r="C784" s="93">
        <f t="shared" ref="C784" si="206">C785</f>
        <v>1</v>
      </c>
      <c r="D784" s="136"/>
    </row>
    <row r="785" spans="1:4" ht="15.75" customHeight="1">
      <c r="A785" s="101"/>
      <c r="B785" s="96" t="s">
        <v>1644</v>
      </c>
      <c r="C785" s="102">
        <v>1</v>
      </c>
      <c r="D785" s="179" t="s">
        <v>2710</v>
      </c>
    </row>
    <row r="786" spans="1:4" ht="15.75" customHeight="1">
      <c r="A786" s="100"/>
      <c r="B786" s="93" t="s">
        <v>1645</v>
      </c>
      <c r="C786" s="93">
        <f t="shared" ref="C786" si="207">C787</f>
        <v>1</v>
      </c>
      <c r="D786" s="181"/>
    </row>
    <row r="787" spans="1:4" ht="15.75" customHeight="1">
      <c r="A787" s="101"/>
      <c r="B787" s="96" t="s">
        <v>1646</v>
      </c>
      <c r="C787" s="96">
        <v>1</v>
      </c>
      <c r="D787" s="179" t="s">
        <v>2711</v>
      </c>
    </row>
    <row r="788" spans="1:4" ht="15.75" customHeight="1">
      <c r="A788" s="100"/>
      <c r="B788" s="93" t="s">
        <v>1647</v>
      </c>
      <c r="C788" s="93">
        <f>SUM(C789:C790)</f>
        <v>2</v>
      </c>
      <c r="D788" s="181"/>
    </row>
    <row r="789" spans="1:4" ht="15.75" customHeight="1">
      <c r="A789" s="101"/>
      <c r="B789" s="96" t="s">
        <v>1648</v>
      </c>
      <c r="C789" s="96">
        <v>1</v>
      </c>
      <c r="D789" s="179" t="s">
        <v>2712</v>
      </c>
    </row>
    <row r="790" spans="1:4" ht="15.75" customHeight="1">
      <c r="A790" s="101"/>
      <c r="B790" s="96" t="s">
        <v>1649</v>
      </c>
      <c r="C790" s="102">
        <v>1</v>
      </c>
      <c r="D790" s="179" t="s">
        <v>2713</v>
      </c>
    </row>
    <row r="791" spans="1:4" ht="15.75" customHeight="1">
      <c r="A791" s="98" t="s">
        <v>782</v>
      </c>
      <c r="B791" s="89"/>
      <c r="C791" s="89">
        <f>C792+C796</f>
        <v>12</v>
      </c>
      <c r="D791" s="89"/>
    </row>
    <row r="792" spans="1:4" ht="15.75" customHeight="1">
      <c r="A792" s="99" t="s">
        <v>24</v>
      </c>
      <c r="B792" s="91"/>
      <c r="C792" s="91">
        <f>+C793</f>
        <v>2</v>
      </c>
      <c r="D792" s="91"/>
    </row>
    <row r="793" spans="1:4" ht="15.75" customHeight="1">
      <c r="A793" s="100"/>
      <c r="B793" s="93" t="s">
        <v>1650</v>
      </c>
      <c r="C793" s="93">
        <f t="shared" ref="C793" si="208">C794+C795</f>
        <v>2</v>
      </c>
      <c r="D793" s="136"/>
    </row>
    <row r="794" spans="1:4" ht="15.75" customHeight="1">
      <c r="A794" s="101"/>
      <c r="B794" s="96" t="s">
        <v>1642</v>
      </c>
      <c r="C794" s="96">
        <v>1</v>
      </c>
      <c r="D794" s="179" t="s">
        <v>2714</v>
      </c>
    </row>
    <row r="795" spans="1:4" ht="15.75" customHeight="1">
      <c r="A795" s="101"/>
      <c r="B795" s="96" t="s">
        <v>1651</v>
      </c>
      <c r="C795" s="96">
        <v>1</v>
      </c>
      <c r="D795" s="179" t="s">
        <v>2715</v>
      </c>
    </row>
    <row r="796" spans="1:4" ht="15.75" customHeight="1">
      <c r="A796" s="99" t="s">
        <v>36</v>
      </c>
      <c r="B796" s="91"/>
      <c r="C796" s="91">
        <f>C797+C800+C803+C806+C808+C810+C812</f>
        <v>10</v>
      </c>
      <c r="D796" s="91"/>
    </row>
    <row r="797" spans="1:4" ht="15.75" customHeight="1">
      <c r="A797" s="100"/>
      <c r="B797" s="93" t="s">
        <v>1652</v>
      </c>
      <c r="C797" s="93">
        <f t="shared" ref="C797" si="209">C798+C799</f>
        <v>2</v>
      </c>
      <c r="D797" s="136"/>
    </row>
    <row r="798" spans="1:4" ht="15.75" customHeight="1">
      <c r="A798" s="101"/>
      <c r="B798" s="96" t="s">
        <v>1653</v>
      </c>
      <c r="C798" s="96">
        <v>1</v>
      </c>
      <c r="D798" s="179" t="s">
        <v>2716</v>
      </c>
    </row>
    <row r="799" spans="1:4" ht="15.75" customHeight="1">
      <c r="A799" s="101"/>
      <c r="B799" s="96" t="s">
        <v>1654</v>
      </c>
      <c r="C799" s="96">
        <v>1</v>
      </c>
      <c r="D799" s="179" t="s">
        <v>2717</v>
      </c>
    </row>
    <row r="800" spans="1:4" ht="15.75" customHeight="1">
      <c r="A800" s="100"/>
      <c r="B800" s="93" t="s">
        <v>1655</v>
      </c>
      <c r="C800" s="93">
        <f t="shared" ref="C800" si="210">C801+C802</f>
        <v>2</v>
      </c>
      <c r="D800" s="181"/>
    </row>
    <row r="801" spans="1:4" ht="15.75" customHeight="1">
      <c r="A801" s="101"/>
      <c r="B801" s="96" t="s">
        <v>1656</v>
      </c>
      <c r="C801" s="96">
        <v>1</v>
      </c>
      <c r="D801" s="179" t="s">
        <v>2718</v>
      </c>
    </row>
    <row r="802" spans="1:4" ht="15.75" customHeight="1">
      <c r="A802" s="101"/>
      <c r="B802" s="96" t="s">
        <v>1657</v>
      </c>
      <c r="C802" s="96">
        <v>1</v>
      </c>
      <c r="D802" s="179" t="s">
        <v>2719</v>
      </c>
    </row>
    <row r="803" spans="1:4" ht="15.75" customHeight="1">
      <c r="A803" s="100"/>
      <c r="B803" s="93" t="s">
        <v>1658</v>
      </c>
      <c r="C803" s="93">
        <f t="shared" ref="C803" si="211">C804+C805</f>
        <v>2</v>
      </c>
      <c r="D803" s="136"/>
    </row>
    <row r="804" spans="1:4" ht="15.75" customHeight="1">
      <c r="A804" s="101"/>
      <c r="B804" s="96" t="s">
        <v>1659</v>
      </c>
      <c r="C804" s="102">
        <v>1</v>
      </c>
      <c r="D804" s="179" t="s">
        <v>2720</v>
      </c>
    </row>
    <row r="805" spans="1:4" ht="15.75" customHeight="1">
      <c r="A805" s="101"/>
      <c r="B805" s="96" t="s">
        <v>1660</v>
      </c>
      <c r="C805" s="96">
        <v>1</v>
      </c>
      <c r="D805" s="179" t="s">
        <v>2721</v>
      </c>
    </row>
    <row r="806" spans="1:4" ht="15.75" customHeight="1">
      <c r="A806" s="100"/>
      <c r="B806" s="93" t="s">
        <v>1661</v>
      </c>
      <c r="C806" s="93">
        <f t="shared" ref="C806" si="212">C807</f>
        <v>1</v>
      </c>
      <c r="D806" s="181"/>
    </row>
    <row r="807" spans="1:4" ht="15.75" customHeight="1">
      <c r="A807" s="101"/>
      <c r="B807" s="96" t="s">
        <v>1662</v>
      </c>
      <c r="C807" s="102">
        <v>1</v>
      </c>
      <c r="D807" s="179" t="s">
        <v>2722</v>
      </c>
    </row>
    <row r="808" spans="1:4" ht="15.75" customHeight="1">
      <c r="A808" s="100"/>
      <c r="B808" s="93" t="s">
        <v>282</v>
      </c>
      <c r="C808" s="93">
        <f>+C809</f>
        <v>1</v>
      </c>
      <c r="D808" s="190"/>
    </row>
    <row r="809" spans="1:4" ht="15.75" customHeight="1">
      <c r="A809" s="101"/>
      <c r="B809" s="96" t="s">
        <v>1663</v>
      </c>
      <c r="C809" s="96">
        <v>1</v>
      </c>
      <c r="D809" s="179" t="s">
        <v>2723</v>
      </c>
    </row>
    <row r="810" spans="1:4" ht="15.75" customHeight="1">
      <c r="A810" s="100"/>
      <c r="B810" s="93" t="s">
        <v>431</v>
      </c>
      <c r="C810" s="93">
        <f>+C811</f>
        <v>1</v>
      </c>
      <c r="D810" s="190"/>
    </row>
    <row r="811" spans="1:4" ht="15.75" customHeight="1">
      <c r="A811" s="101"/>
      <c r="B811" s="96" t="s">
        <v>1664</v>
      </c>
      <c r="C811" s="96">
        <v>1</v>
      </c>
      <c r="D811" s="179" t="s">
        <v>2724</v>
      </c>
    </row>
    <row r="812" spans="1:4" ht="15.75" customHeight="1">
      <c r="A812" s="100"/>
      <c r="B812" s="93" t="s">
        <v>1665</v>
      </c>
      <c r="C812" s="93">
        <f t="shared" ref="C812" si="213">C813</f>
        <v>1</v>
      </c>
      <c r="D812" s="136"/>
    </row>
    <row r="813" spans="1:4" ht="15.75" customHeight="1">
      <c r="A813" s="101"/>
      <c r="B813" s="96" t="s">
        <v>1666</v>
      </c>
      <c r="C813" s="96">
        <v>1</v>
      </c>
      <c r="D813" s="179" t="s">
        <v>2725</v>
      </c>
    </row>
    <row r="814" spans="1:4" ht="15.75" customHeight="1">
      <c r="A814" s="97" t="s">
        <v>806</v>
      </c>
      <c r="B814" s="87"/>
      <c r="C814" s="87">
        <f>+C815+C824+C840</f>
        <v>20</v>
      </c>
      <c r="D814" s="87"/>
    </row>
    <row r="815" spans="1:4" ht="15.75" customHeight="1">
      <c r="A815" s="98" t="s">
        <v>807</v>
      </c>
      <c r="B815" s="89"/>
      <c r="C815" s="89">
        <f>+C816</f>
        <v>4</v>
      </c>
      <c r="D815" s="89"/>
    </row>
    <row r="816" spans="1:4" ht="15.75" customHeight="1">
      <c r="A816" s="99" t="s">
        <v>47</v>
      </c>
      <c r="B816" s="91"/>
      <c r="C816" s="91">
        <f>+C817+C819+C821</f>
        <v>4</v>
      </c>
      <c r="D816" s="91"/>
    </row>
    <row r="817" spans="1:4" ht="15.75" customHeight="1">
      <c r="A817" s="100"/>
      <c r="B817" s="93" t="s">
        <v>1667</v>
      </c>
      <c r="C817" s="93">
        <f t="shared" ref="C817" si="214">C818</f>
        <v>1</v>
      </c>
      <c r="D817" s="136"/>
    </row>
    <row r="818" spans="1:4" ht="15.75" customHeight="1">
      <c r="A818" s="101"/>
      <c r="B818" s="96" t="s">
        <v>1668</v>
      </c>
      <c r="C818" s="96">
        <v>1</v>
      </c>
      <c r="D818" s="194" t="s">
        <v>2726</v>
      </c>
    </row>
    <row r="819" spans="1:4" ht="15.75" customHeight="1">
      <c r="A819" s="100"/>
      <c r="B819" s="93" t="s">
        <v>1669</v>
      </c>
      <c r="C819" s="93">
        <f t="shared" ref="C819" si="215">C820</f>
        <v>1</v>
      </c>
      <c r="D819" s="181"/>
    </row>
    <row r="820" spans="1:4" ht="15.75" customHeight="1">
      <c r="A820" s="101"/>
      <c r="B820" s="96" t="s">
        <v>1670</v>
      </c>
      <c r="C820" s="96">
        <v>1</v>
      </c>
      <c r="D820" s="179" t="s">
        <v>2727</v>
      </c>
    </row>
    <row r="821" spans="1:4" ht="15.75" customHeight="1">
      <c r="A821" s="100"/>
      <c r="B821" s="93" t="s">
        <v>1671</v>
      </c>
      <c r="C821" s="93">
        <f t="shared" ref="C821" si="216">C822+C823</f>
        <v>2</v>
      </c>
      <c r="D821" s="136"/>
    </row>
    <row r="822" spans="1:4" ht="15.75" customHeight="1">
      <c r="A822" s="101"/>
      <c r="B822" s="96" t="s">
        <v>1672</v>
      </c>
      <c r="C822" s="96">
        <v>1</v>
      </c>
      <c r="D822" s="179" t="s">
        <v>2728</v>
      </c>
    </row>
    <row r="823" spans="1:4" ht="15.75" customHeight="1">
      <c r="A823" s="101"/>
      <c r="B823" s="96" t="s">
        <v>1673</v>
      </c>
      <c r="C823" s="96">
        <v>1</v>
      </c>
      <c r="D823" s="179" t="s">
        <v>2728</v>
      </c>
    </row>
    <row r="824" spans="1:4" ht="15.75" customHeight="1">
      <c r="A824" s="98" t="s">
        <v>824</v>
      </c>
      <c r="B824" s="89"/>
      <c r="C824" s="89">
        <f>C825+C831</f>
        <v>8</v>
      </c>
      <c r="D824" s="89"/>
    </row>
    <row r="825" spans="1:4" ht="15.75" customHeight="1">
      <c r="A825" s="99" t="s">
        <v>24</v>
      </c>
      <c r="B825" s="91"/>
      <c r="C825" s="91">
        <f t="shared" ref="C825" si="217">C826+C829</f>
        <v>3</v>
      </c>
      <c r="D825" s="91"/>
    </row>
    <row r="826" spans="1:4" ht="15.75" customHeight="1">
      <c r="A826" s="100"/>
      <c r="B826" s="93" t="s">
        <v>1674</v>
      </c>
      <c r="C826" s="93">
        <f t="shared" ref="C826" si="218">C827+C828</f>
        <v>2</v>
      </c>
      <c r="D826" s="136"/>
    </row>
    <row r="827" spans="1:4" ht="15.75" customHeight="1">
      <c r="A827" s="101"/>
      <c r="B827" s="96" t="s">
        <v>1675</v>
      </c>
      <c r="C827" s="102">
        <v>1</v>
      </c>
      <c r="D827" s="179" t="s">
        <v>2729</v>
      </c>
    </row>
    <row r="828" spans="1:4" ht="15.75" customHeight="1">
      <c r="A828" s="101"/>
      <c r="B828" s="96" t="s">
        <v>1676</v>
      </c>
      <c r="C828" s="102">
        <v>1</v>
      </c>
      <c r="D828" s="194" t="s">
        <v>2730</v>
      </c>
    </row>
    <row r="829" spans="1:4" ht="15.75" customHeight="1">
      <c r="A829" s="100"/>
      <c r="B829" s="93" t="s">
        <v>1677</v>
      </c>
      <c r="C829" s="93">
        <f>+C830</f>
        <v>1</v>
      </c>
      <c r="D829" s="181"/>
    </row>
    <row r="830" spans="1:4" ht="15.75" customHeight="1">
      <c r="A830" s="101"/>
      <c r="B830" s="96" t="s">
        <v>1678</v>
      </c>
      <c r="C830" s="102">
        <v>1</v>
      </c>
      <c r="D830" s="179" t="s">
        <v>2731</v>
      </c>
    </row>
    <row r="831" spans="1:4" ht="15.75" customHeight="1">
      <c r="A831" s="99" t="s">
        <v>36</v>
      </c>
      <c r="B831" s="91"/>
      <c r="C831" s="91">
        <f t="shared" ref="C831" si="219">C832+C834+C837</f>
        <v>5</v>
      </c>
      <c r="D831" s="91"/>
    </row>
    <row r="832" spans="1:4" ht="15.75" customHeight="1">
      <c r="A832" s="100"/>
      <c r="B832" s="93" t="s">
        <v>1679</v>
      </c>
      <c r="C832" s="93">
        <f t="shared" ref="C832" si="220">C833</f>
        <v>1</v>
      </c>
      <c r="D832" s="136"/>
    </row>
    <row r="833" spans="1:4" ht="15.75" customHeight="1">
      <c r="A833" s="101"/>
      <c r="B833" s="96" t="s">
        <v>1680</v>
      </c>
      <c r="C833" s="102">
        <v>1</v>
      </c>
      <c r="D833" s="179" t="s">
        <v>2732</v>
      </c>
    </row>
    <row r="834" spans="1:4" ht="15.75" customHeight="1">
      <c r="A834" s="100"/>
      <c r="B834" s="93" t="s">
        <v>1681</v>
      </c>
      <c r="C834" s="93">
        <f t="shared" ref="C834" si="221">C835+C836</f>
        <v>2</v>
      </c>
      <c r="D834" s="181"/>
    </row>
    <row r="835" spans="1:4" ht="15.75" customHeight="1">
      <c r="A835" s="101"/>
      <c r="B835" s="96" t="s">
        <v>1682</v>
      </c>
      <c r="C835" s="102">
        <v>1</v>
      </c>
      <c r="D835" s="179" t="s">
        <v>2733</v>
      </c>
    </row>
    <row r="836" spans="1:4" ht="15.75" customHeight="1">
      <c r="A836" s="101"/>
      <c r="B836" s="96" t="s">
        <v>1683</v>
      </c>
      <c r="C836" s="102">
        <v>1</v>
      </c>
      <c r="D836" s="179" t="s">
        <v>2734</v>
      </c>
    </row>
    <row r="837" spans="1:4" ht="15.75" customHeight="1">
      <c r="A837" s="100"/>
      <c r="B837" s="93" t="s">
        <v>1684</v>
      </c>
      <c r="C837" s="93">
        <f t="shared" ref="C837" si="222">C838+C839</f>
        <v>2</v>
      </c>
      <c r="D837" s="190"/>
    </row>
    <row r="838" spans="1:4" ht="15.75" customHeight="1">
      <c r="A838" s="101"/>
      <c r="B838" s="96" t="s">
        <v>1685</v>
      </c>
      <c r="C838" s="102">
        <v>1</v>
      </c>
      <c r="D838" s="179" t="s">
        <v>2735</v>
      </c>
    </row>
    <row r="839" spans="1:4" ht="15.75" customHeight="1">
      <c r="A839" s="101"/>
      <c r="B839" s="96" t="s">
        <v>1686</v>
      </c>
      <c r="C839" s="102">
        <v>1</v>
      </c>
      <c r="D839" s="179" t="s">
        <v>2736</v>
      </c>
    </row>
    <row r="840" spans="1:4" ht="15.75" customHeight="1">
      <c r="A840" s="98" t="s">
        <v>836</v>
      </c>
      <c r="B840" s="89"/>
      <c r="C840" s="89">
        <f>C841+C851</f>
        <v>8</v>
      </c>
      <c r="D840" s="89"/>
    </row>
    <row r="841" spans="1:4" ht="15.75" customHeight="1">
      <c r="A841" s="99" t="s">
        <v>24</v>
      </c>
      <c r="B841" s="91"/>
      <c r="C841" s="91">
        <f>+C842+C845+C847+C849</f>
        <v>5</v>
      </c>
      <c r="D841" s="91"/>
    </row>
    <row r="842" spans="1:4" ht="15.75" customHeight="1">
      <c r="A842" s="100"/>
      <c r="B842" s="93" t="s">
        <v>1687</v>
      </c>
      <c r="C842" s="93">
        <f t="shared" ref="C842" si="223">C843+C844</f>
        <v>2</v>
      </c>
      <c r="D842" s="136"/>
    </row>
    <row r="843" spans="1:4" ht="15.75" customHeight="1">
      <c r="A843" s="101"/>
      <c r="B843" s="96" t="s">
        <v>1688</v>
      </c>
      <c r="C843" s="102">
        <v>1</v>
      </c>
      <c r="D843" s="179" t="s">
        <v>2737</v>
      </c>
    </row>
    <row r="844" spans="1:4" ht="36" customHeight="1">
      <c r="A844" s="101"/>
      <c r="B844" s="96" t="s">
        <v>1689</v>
      </c>
      <c r="C844" s="102">
        <v>1</v>
      </c>
      <c r="D844" s="179" t="s">
        <v>2738</v>
      </c>
    </row>
    <row r="845" spans="1:4" ht="15.75" customHeight="1">
      <c r="A845" s="100"/>
      <c r="B845" s="93" t="s">
        <v>1690</v>
      </c>
      <c r="C845" s="93">
        <f t="shared" ref="C845" si="224">C846</f>
        <v>1</v>
      </c>
      <c r="D845" s="136"/>
    </row>
    <row r="846" spans="1:4" ht="15.75" customHeight="1">
      <c r="A846" s="101"/>
      <c r="B846" s="96" t="s">
        <v>1691</v>
      </c>
      <c r="C846" s="102">
        <v>1</v>
      </c>
      <c r="D846" s="179" t="s">
        <v>2739</v>
      </c>
    </row>
    <row r="847" spans="1:4" ht="15.75" customHeight="1">
      <c r="A847" s="100"/>
      <c r="B847" s="93" t="s">
        <v>1692</v>
      </c>
      <c r="C847" s="93">
        <f>+C848</f>
        <v>1</v>
      </c>
      <c r="D847" s="181"/>
    </row>
    <row r="848" spans="1:4" ht="15.75" customHeight="1">
      <c r="A848" s="101"/>
      <c r="B848" s="96" t="s">
        <v>1693</v>
      </c>
      <c r="C848" s="102">
        <v>1</v>
      </c>
      <c r="D848" s="179" t="s">
        <v>2740</v>
      </c>
    </row>
    <row r="849" spans="1:4" ht="15.75" customHeight="1">
      <c r="A849" s="100"/>
      <c r="B849" s="93" t="s">
        <v>1262</v>
      </c>
      <c r="C849" s="93">
        <f t="shared" ref="C849" si="225">C850</f>
        <v>1</v>
      </c>
      <c r="D849" s="136"/>
    </row>
    <row r="850" spans="1:4" ht="46.5" customHeight="1">
      <c r="A850" s="101"/>
      <c r="B850" s="96" t="s">
        <v>1694</v>
      </c>
      <c r="C850" s="102">
        <v>1</v>
      </c>
      <c r="D850" s="179" t="s">
        <v>2741</v>
      </c>
    </row>
    <row r="851" spans="1:4" ht="15.75" customHeight="1">
      <c r="A851" s="99" t="s">
        <v>36</v>
      </c>
      <c r="B851" s="91"/>
      <c r="C851" s="91">
        <f>+C852+C855</f>
        <v>3</v>
      </c>
      <c r="D851" s="91"/>
    </row>
    <row r="852" spans="1:4" ht="15.75" customHeight="1">
      <c r="A852" s="100"/>
      <c r="B852" s="93" t="s">
        <v>1695</v>
      </c>
      <c r="C852" s="94">
        <f t="shared" ref="C852" si="226">C853+C854</f>
        <v>2</v>
      </c>
      <c r="D852" s="94"/>
    </row>
    <row r="853" spans="1:4" ht="31.5" customHeight="1">
      <c r="A853" s="101"/>
      <c r="B853" s="96" t="s">
        <v>1696</v>
      </c>
      <c r="C853" s="102">
        <v>1</v>
      </c>
      <c r="D853" s="179" t="s">
        <v>2742</v>
      </c>
    </row>
    <row r="854" spans="1:4" ht="15.75" customHeight="1">
      <c r="A854" s="101"/>
      <c r="B854" s="96" t="s">
        <v>1697</v>
      </c>
      <c r="C854" s="102">
        <v>1</v>
      </c>
      <c r="D854" s="179" t="s">
        <v>2743</v>
      </c>
    </row>
    <row r="855" spans="1:4" ht="15.75" customHeight="1">
      <c r="A855" s="100"/>
      <c r="B855" s="93" t="s">
        <v>1698</v>
      </c>
      <c r="C855" s="94">
        <f t="shared" ref="C855" si="227">C856</f>
        <v>1</v>
      </c>
      <c r="D855" s="94"/>
    </row>
    <row r="856" spans="1:4" ht="15.75" customHeight="1">
      <c r="A856" s="101"/>
      <c r="B856" s="96" t="s">
        <v>1699</v>
      </c>
      <c r="C856" s="102">
        <v>1</v>
      </c>
      <c r="D856" s="179" t="s">
        <v>2744</v>
      </c>
    </row>
    <row r="857" spans="1:4" ht="15.75" customHeight="1">
      <c r="A857" s="142" t="s">
        <v>849</v>
      </c>
      <c r="B857" s="107"/>
      <c r="C857" s="87">
        <f>+C858+C868</f>
        <v>19</v>
      </c>
      <c r="D857" s="87"/>
    </row>
    <row r="858" spans="1:4" ht="15.75" customHeight="1">
      <c r="A858" s="143" t="s">
        <v>850</v>
      </c>
      <c r="B858" s="144"/>
      <c r="C858" s="145">
        <f t="shared" ref="C858" si="228">C859</f>
        <v>5</v>
      </c>
      <c r="D858" s="145"/>
    </row>
    <row r="859" spans="1:4" ht="15.75" customHeight="1">
      <c r="A859" s="146" t="s">
        <v>24</v>
      </c>
      <c r="B859" s="109"/>
      <c r="C859" s="109">
        <f t="shared" ref="C859" si="229">C860+C862+C865</f>
        <v>5</v>
      </c>
      <c r="D859" s="109"/>
    </row>
    <row r="860" spans="1:4" ht="15.75" customHeight="1">
      <c r="A860" s="147"/>
      <c r="B860" s="93" t="s">
        <v>1700</v>
      </c>
      <c r="C860" s="93">
        <f t="shared" ref="C860" si="230">C861</f>
        <v>1</v>
      </c>
      <c r="D860" s="190"/>
    </row>
    <row r="861" spans="1:4" ht="15.75" customHeight="1">
      <c r="A861" s="148"/>
      <c r="B861" s="105" t="s">
        <v>1701</v>
      </c>
      <c r="C861" s="105">
        <v>1</v>
      </c>
      <c r="D861" s="179" t="s">
        <v>2745</v>
      </c>
    </row>
    <row r="862" spans="1:4" ht="15.75" customHeight="1">
      <c r="A862" s="147"/>
      <c r="B862" s="93" t="s">
        <v>1702</v>
      </c>
      <c r="C862" s="93">
        <f t="shared" ref="C862" si="231">C863+C864</f>
        <v>2</v>
      </c>
      <c r="D862" s="181"/>
    </row>
    <row r="863" spans="1:4" ht="15.75" customHeight="1">
      <c r="A863" s="148"/>
      <c r="B863" s="105" t="s">
        <v>1703</v>
      </c>
      <c r="C863" s="105">
        <v>1</v>
      </c>
      <c r="D863" s="179" t="s">
        <v>2746</v>
      </c>
    </row>
    <row r="864" spans="1:4" ht="15.75" customHeight="1">
      <c r="A864" s="148"/>
      <c r="B864" s="105" t="s">
        <v>1704</v>
      </c>
      <c r="C864" s="105">
        <v>1</v>
      </c>
      <c r="D864" s="179" t="s">
        <v>2747</v>
      </c>
    </row>
    <row r="865" spans="1:4" ht="15.75" customHeight="1">
      <c r="A865" s="147"/>
      <c r="B865" s="93" t="s">
        <v>1705</v>
      </c>
      <c r="C865" s="93">
        <f t="shared" ref="C865" si="232">C866+C867</f>
        <v>2</v>
      </c>
      <c r="D865" s="190"/>
    </row>
    <row r="866" spans="1:4" ht="15.75" customHeight="1">
      <c r="A866" s="148"/>
      <c r="B866" s="96" t="s">
        <v>1706</v>
      </c>
      <c r="C866" s="105">
        <v>1</v>
      </c>
      <c r="D866" s="179" t="s">
        <v>2748</v>
      </c>
    </row>
    <row r="867" spans="1:4" ht="15.75" customHeight="1">
      <c r="A867" s="148"/>
      <c r="B867" s="96" t="s">
        <v>1707</v>
      </c>
      <c r="C867" s="105">
        <v>1</v>
      </c>
      <c r="D867" s="179" t="s">
        <v>2749</v>
      </c>
    </row>
    <row r="868" spans="1:4" ht="15.75" customHeight="1">
      <c r="A868" s="143" t="s">
        <v>875</v>
      </c>
      <c r="B868" s="144"/>
      <c r="C868" s="145">
        <f t="shared" ref="C868" si="233">C869+C883</f>
        <v>14</v>
      </c>
      <c r="D868" s="145"/>
    </row>
    <row r="869" spans="1:4" ht="15.75" customHeight="1">
      <c r="A869" s="146" t="s">
        <v>24</v>
      </c>
      <c r="B869" s="91"/>
      <c r="C869" s="91">
        <f t="shared" ref="C869" si="234">C870+C872+C876+C878+C881</f>
        <v>8</v>
      </c>
      <c r="D869" s="91"/>
    </row>
    <row r="870" spans="1:4" ht="15.75" customHeight="1">
      <c r="A870" s="147"/>
      <c r="B870" s="93" t="s">
        <v>213</v>
      </c>
      <c r="C870" s="94">
        <f t="shared" ref="C870" si="235">C871</f>
        <v>1</v>
      </c>
      <c r="D870" s="183"/>
    </row>
    <row r="871" spans="1:4" ht="15.75" customHeight="1">
      <c r="A871" s="148"/>
      <c r="B871" s="105" t="s">
        <v>1708</v>
      </c>
      <c r="C871" s="105">
        <v>1</v>
      </c>
      <c r="D871" s="179" t="s">
        <v>2750</v>
      </c>
    </row>
    <row r="872" spans="1:4" ht="15.75" customHeight="1">
      <c r="A872" s="147"/>
      <c r="B872" s="93" t="s">
        <v>1709</v>
      </c>
      <c r="C872" s="94">
        <f t="shared" ref="C872" si="236">C873+C874+C875</f>
        <v>3</v>
      </c>
      <c r="D872" s="183"/>
    </row>
    <row r="873" spans="1:4" ht="15.75" customHeight="1">
      <c r="A873" s="149"/>
      <c r="B873" s="105" t="s">
        <v>1710</v>
      </c>
      <c r="C873" s="105">
        <v>1</v>
      </c>
      <c r="D873" s="179" t="s">
        <v>2751</v>
      </c>
    </row>
    <row r="874" spans="1:4" ht="15.75" customHeight="1">
      <c r="A874" s="150"/>
      <c r="B874" s="151" t="s">
        <v>1711</v>
      </c>
      <c r="C874" s="105">
        <v>1</v>
      </c>
      <c r="D874" s="179" t="s">
        <v>2752</v>
      </c>
    </row>
    <row r="875" spans="1:4" ht="15.75" customHeight="1">
      <c r="A875" s="148"/>
      <c r="B875" s="105" t="s">
        <v>1712</v>
      </c>
      <c r="C875" s="96">
        <v>1</v>
      </c>
      <c r="D875" s="179" t="s">
        <v>2753</v>
      </c>
    </row>
    <row r="876" spans="1:4" ht="15.75" customHeight="1">
      <c r="A876" s="147"/>
      <c r="B876" s="93" t="s">
        <v>1713</v>
      </c>
      <c r="C876" s="94">
        <f t="shared" ref="C876" si="237">C877</f>
        <v>1</v>
      </c>
      <c r="D876" s="183"/>
    </row>
    <row r="877" spans="1:4" ht="15.75" customHeight="1">
      <c r="A877" s="148"/>
      <c r="B877" s="105" t="s">
        <v>1714</v>
      </c>
      <c r="C877" s="105">
        <v>1</v>
      </c>
      <c r="D877" s="179" t="s">
        <v>2754</v>
      </c>
    </row>
    <row r="878" spans="1:4" ht="15.75" customHeight="1">
      <c r="A878" s="147"/>
      <c r="B878" s="93" t="s">
        <v>1715</v>
      </c>
      <c r="C878" s="94">
        <f t="shared" ref="C878" si="238">C879+C880</f>
        <v>2</v>
      </c>
      <c r="D878" s="183"/>
    </row>
    <row r="879" spans="1:4" ht="15.75" customHeight="1">
      <c r="A879" s="148"/>
      <c r="B879" s="105" t="s">
        <v>1716</v>
      </c>
      <c r="C879" s="105">
        <v>1</v>
      </c>
      <c r="D879" s="179" t="s">
        <v>2755</v>
      </c>
    </row>
    <row r="880" spans="1:4" ht="15.75" customHeight="1">
      <c r="A880" s="148"/>
      <c r="B880" s="105" t="s">
        <v>1717</v>
      </c>
      <c r="C880" s="105">
        <v>1</v>
      </c>
      <c r="D880" s="179" t="s">
        <v>2756</v>
      </c>
    </row>
    <row r="881" spans="1:4" ht="15.75" customHeight="1">
      <c r="A881" s="147"/>
      <c r="B881" s="93" t="s">
        <v>1718</v>
      </c>
      <c r="C881" s="94">
        <f t="shared" ref="C881" si="239">C882</f>
        <v>1</v>
      </c>
      <c r="D881" s="183"/>
    </row>
    <row r="882" spans="1:4" ht="15.75" customHeight="1">
      <c r="A882" s="148"/>
      <c r="B882" s="105" t="s">
        <v>1719</v>
      </c>
      <c r="C882" s="105">
        <v>1</v>
      </c>
      <c r="D882" s="179" t="s">
        <v>2757</v>
      </c>
    </row>
    <row r="883" spans="1:4" ht="15.75" customHeight="1">
      <c r="A883" s="146" t="s">
        <v>36</v>
      </c>
      <c r="B883" s="91"/>
      <c r="C883" s="91">
        <f t="shared" ref="C883" si="240">C884++C887+C891</f>
        <v>6</v>
      </c>
      <c r="D883" s="91"/>
    </row>
    <row r="884" spans="1:4" ht="15.75" customHeight="1">
      <c r="A884" s="147"/>
      <c r="B884" s="93" t="s">
        <v>1121</v>
      </c>
      <c r="C884" s="94">
        <f t="shared" ref="C884" si="241">C885+C886</f>
        <v>2</v>
      </c>
      <c r="D884" s="183"/>
    </row>
    <row r="885" spans="1:4" ht="15.75" customHeight="1">
      <c r="A885" s="150"/>
      <c r="B885" s="105" t="s">
        <v>1720</v>
      </c>
      <c r="C885" s="105">
        <v>1</v>
      </c>
      <c r="D885" s="179" t="s">
        <v>2758</v>
      </c>
    </row>
    <row r="886" spans="1:4" ht="15.75" customHeight="1">
      <c r="A886" s="148"/>
      <c r="B886" s="105" t="s">
        <v>1721</v>
      </c>
      <c r="C886" s="105">
        <v>1</v>
      </c>
      <c r="D886" s="179" t="s">
        <v>2759</v>
      </c>
    </row>
    <row r="887" spans="1:4" ht="15.75" customHeight="1">
      <c r="A887" s="147"/>
      <c r="B887" s="93" t="s">
        <v>1722</v>
      </c>
      <c r="C887" s="94">
        <f t="shared" ref="C887" si="242">C888+C889+C890</f>
        <v>3</v>
      </c>
      <c r="D887" s="183"/>
    </row>
    <row r="888" spans="1:4" ht="15.75" customHeight="1">
      <c r="A888" s="148"/>
      <c r="B888" s="105" t="s">
        <v>1723</v>
      </c>
      <c r="C888" s="105">
        <v>1</v>
      </c>
      <c r="D888" s="179" t="s">
        <v>2760</v>
      </c>
    </row>
    <row r="889" spans="1:4" ht="15.75" customHeight="1">
      <c r="A889" s="148"/>
      <c r="B889" s="105" t="s">
        <v>1724</v>
      </c>
      <c r="C889" s="105">
        <v>1</v>
      </c>
      <c r="D889" s="179" t="s">
        <v>2761</v>
      </c>
    </row>
    <row r="890" spans="1:4" ht="15.75" customHeight="1">
      <c r="A890" s="148"/>
      <c r="B890" s="105" t="s">
        <v>1725</v>
      </c>
      <c r="C890" s="105">
        <v>1</v>
      </c>
      <c r="D890" s="179" t="s">
        <v>2762</v>
      </c>
    </row>
    <row r="891" spans="1:4" ht="15.75" customHeight="1">
      <c r="A891" s="147"/>
      <c r="B891" s="93" t="s">
        <v>1726</v>
      </c>
      <c r="C891" s="94">
        <f t="shared" ref="C891" si="243">C892</f>
        <v>1</v>
      </c>
      <c r="D891" s="183"/>
    </row>
    <row r="892" spans="1:4" ht="15.75" customHeight="1">
      <c r="A892" s="148"/>
      <c r="B892" s="105" t="s">
        <v>1727</v>
      </c>
      <c r="C892" s="105">
        <v>1</v>
      </c>
      <c r="D892" s="179" t="s">
        <v>2763</v>
      </c>
    </row>
    <row r="893" spans="1:4" ht="15.75" customHeight="1">
      <c r="A893" s="142" t="s">
        <v>889</v>
      </c>
      <c r="B893" s="107"/>
      <c r="C893" s="87">
        <f>+C894+C898</f>
        <v>8</v>
      </c>
      <c r="D893" s="87"/>
    </row>
    <row r="894" spans="1:4" ht="15.75" customHeight="1">
      <c r="A894" s="152" t="s">
        <v>911</v>
      </c>
      <c r="B894" s="89"/>
      <c r="C894" s="89">
        <f>+C895</f>
        <v>1</v>
      </c>
      <c r="D894" s="89"/>
    </row>
    <row r="895" spans="1:4" ht="15.75" customHeight="1">
      <c r="A895" s="146" t="s">
        <v>24</v>
      </c>
      <c r="B895" s="109"/>
      <c r="C895" s="109">
        <f>+C896</f>
        <v>1</v>
      </c>
      <c r="D895" s="109"/>
    </row>
    <row r="896" spans="1:4" ht="15.75" customHeight="1">
      <c r="A896" s="147"/>
      <c r="B896" s="93" t="s">
        <v>1728</v>
      </c>
      <c r="C896" s="93">
        <f>SUM(C897:C897)</f>
        <v>1</v>
      </c>
      <c r="D896" s="136"/>
    </row>
    <row r="897" spans="1:4" ht="15.75" customHeight="1">
      <c r="A897" s="150"/>
      <c r="B897" s="105" t="s">
        <v>1729</v>
      </c>
      <c r="C897" s="105">
        <v>1</v>
      </c>
      <c r="D897" s="179" t="s">
        <v>2764</v>
      </c>
    </row>
    <row r="898" spans="1:4" ht="15.75" customHeight="1">
      <c r="A898" s="98" t="s">
        <v>925</v>
      </c>
      <c r="B898" s="89"/>
      <c r="C898" s="89">
        <f>+C899</f>
        <v>7</v>
      </c>
      <c r="D898" s="89"/>
    </row>
    <row r="899" spans="1:4" ht="15.75" customHeight="1">
      <c r="A899" s="146" t="s">
        <v>36</v>
      </c>
      <c r="B899" s="91"/>
      <c r="C899" s="91">
        <f>+C900+C905</f>
        <v>7</v>
      </c>
      <c r="D899" s="91"/>
    </row>
    <row r="900" spans="1:4" ht="15.75" customHeight="1">
      <c r="A900" s="147"/>
      <c r="B900" s="93" t="s">
        <v>1730</v>
      </c>
      <c r="C900" s="93">
        <f t="shared" ref="C900" si="244">SUM(C901:C904)</f>
        <v>4</v>
      </c>
      <c r="D900" s="136"/>
    </row>
    <row r="901" spans="1:4" ht="15.75" customHeight="1">
      <c r="A901" s="148"/>
      <c r="B901" s="105" t="s">
        <v>1731</v>
      </c>
      <c r="C901" s="105">
        <v>1</v>
      </c>
      <c r="D901" s="179" t="s">
        <v>2765</v>
      </c>
    </row>
    <row r="902" spans="1:4" ht="15.75" customHeight="1">
      <c r="A902" s="148"/>
      <c r="B902" s="105" t="s">
        <v>1732</v>
      </c>
      <c r="C902" s="105">
        <v>1</v>
      </c>
      <c r="D902" s="179" t="s">
        <v>2766</v>
      </c>
    </row>
    <row r="903" spans="1:4" ht="15.75" customHeight="1">
      <c r="A903" s="148"/>
      <c r="B903" s="105" t="s">
        <v>1733</v>
      </c>
      <c r="C903" s="105">
        <v>1</v>
      </c>
      <c r="D903" s="179" t="s">
        <v>2767</v>
      </c>
    </row>
    <row r="904" spans="1:4" ht="15.75" customHeight="1">
      <c r="A904" s="148"/>
      <c r="B904" s="105" t="s">
        <v>1734</v>
      </c>
      <c r="C904" s="105">
        <v>1</v>
      </c>
      <c r="D904" s="179" t="s">
        <v>2768</v>
      </c>
    </row>
    <row r="905" spans="1:4" ht="15.75" customHeight="1">
      <c r="A905" s="147"/>
      <c r="B905" s="93" t="s">
        <v>1735</v>
      </c>
      <c r="C905" s="93">
        <f>SUM(C906:C908)</f>
        <v>3</v>
      </c>
      <c r="D905" s="136"/>
    </row>
    <row r="906" spans="1:4" ht="15.75" customHeight="1">
      <c r="A906" s="148"/>
      <c r="B906" s="105" t="s">
        <v>1736</v>
      </c>
      <c r="C906" s="105">
        <v>1</v>
      </c>
      <c r="D906" s="179" t="s">
        <v>2769</v>
      </c>
    </row>
    <row r="907" spans="1:4" ht="15.75" customHeight="1">
      <c r="A907" s="148"/>
      <c r="B907" s="105" t="s">
        <v>1737</v>
      </c>
      <c r="C907" s="105">
        <v>1</v>
      </c>
      <c r="D907" s="179" t="s">
        <v>2770</v>
      </c>
    </row>
    <row r="908" spans="1:4" ht="15.75" customHeight="1">
      <c r="A908" s="148"/>
      <c r="B908" s="105" t="s">
        <v>1738</v>
      </c>
      <c r="C908" s="105">
        <v>1</v>
      </c>
      <c r="D908" s="179" t="s">
        <v>2771</v>
      </c>
    </row>
    <row r="909" spans="1:4" ht="15.75" customHeight="1">
      <c r="A909" s="97" t="s">
        <v>1739</v>
      </c>
      <c r="B909" s="87"/>
      <c r="C909" s="87">
        <f>C910+C921+C929</f>
        <v>28</v>
      </c>
      <c r="D909" s="87"/>
    </row>
    <row r="910" spans="1:4" ht="15.75" customHeight="1">
      <c r="A910" s="98" t="s">
        <v>941</v>
      </c>
      <c r="B910" s="89"/>
      <c r="C910" s="89">
        <f t="shared" ref="C910" si="245">C911+C915</f>
        <v>5</v>
      </c>
      <c r="D910" s="89"/>
    </row>
    <row r="911" spans="1:4" ht="15.75" customHeight="1">
      <c r="A911" s="99" t="s">
        <v>24</v>
      </c>
      <c r="B911" s="91"/>
      <c r="C911" s="91">
        <f t="shared" ref="C911" si="246">C912</f>
        <v>2</v>
      </c>
      <c r="D911" s="91"/>
    </row>
    <row r="912" spans="1:4" ht="15.75" customHeight="1">
      <c r="A912" s="100"/>
      <c r="B912" s="93" t="s">
        <v>1740</v>
      </c>
      <c r="C912" s="93">
        <f t="shared" ref="C912" si="247">C913+C914</f>
        <v>2</v>
      </c>
      <c r="D912" s="136"/>
    </row>
    <row r="913" spans="1:4" ht="15.75" customHeight="1">
      <c r="A913" s="101"/>
      <c r="B913" s="96" t="s">
        <v>1741</v>
      </c>
      <c r="C913" s="96">
        <v>1</v>
      </c>
      <c r="D913" s="179" t="s">
        <v>2772</v>
      </c>
    </row>
    <row r="914" spans="1:4" ht="15.75" customHeight="1">
      <c r="A914" s="101"/>
      <c r="B914" s="96" t="s">
        <v>1742</v>
      </c>
      <c r="C914" s="102">
        <v>1</v>
      </c>
      <c r="D914" s="179" t="s">
        <v>2773</v>
      </c>
    </row>
    <row r="915" spans="1:4" ht="15.75" customHeight="1">
      <c r="A915" s="99" t="s">
        <v>36</v>
      </c>
      <c r="B915" s="91"/>
      <c r="C915" s="91">
        <f>+C916+C919</f>
        <v>3</v>
      </c>
      <c r="D915" s="91"/>
    </row>
    <row r="916" spans="1:4" ht="15.75" customHeight="1">
      <c r="A916" s="100"/>
      <c r="B916" s="93" t="s">
        <v>1743</v>
      </c>
      <c r="C916" s="93">
        <f>+C917+C918</f>
        <v>2</v>
      </c>
      <c r="D916" s="136"/>
    </row>
    <row r="917" spans="1:4" ht="15.75" customHeight="1">
      <c r="A917" s="101"/>
      <c r="B917" s="96" t="s">
        <v>1744</v>
      </c>
      <c r="C917" s="102">
        <v>1</v>
      </c>
      <c r="D917" s="179" t="s">
        <v>2774</v>
      </c>
    </row>
    <row r="918" spans="1:4" ht="41.25" customHeight="1">
      <c r="A918" s="101"/>
      <c r="B918" s="96" t="s">
        <v>1745</v>
      </c>
      <c r="C918" s="105">
        <v>1</v>
      </c>
      <c r="D918" s="179" t="s">
        <v>2775</v>
      </c>
    </row>
    <row r="919" spans="1:4" ht="15.75" customHeight="1">
      <c r="A919" s="100"/>
      <c r="B919" s="93" t="s">
        <v>654</v>
      </c>
      <c r="C919" s="93">
        <f t="shared" ref="C919" si="248">C920</f>
        <v>1</v>
      </c>
      <c r="D919" s="136"/>
    </row>
    <row r="920" spans="1:4" ht="15.75" customHeight="1">
      <c r="A920" s="101"/>
      <c r="B920" s="96" t="s">
        <v>1746</v>
      </c>
      <c r="C920" s="96">
        <v>1</v>
      </c>
      <c r="D920" s="179" t="s">
        <v>2776</v>
      </c>
    </row>
    <row r="921" spans="1:4" ht="15.75" customHeight="1">
      <c r="A921" s="98" t="s">
        <v>948</v>
      </c>
      <c r="B921" s="89"/>
      <c r="C921" s="89">
        <f>C922</f>
        <v>4</v>
      </c>
      <c r="D921" s="89"/>
    </row>
    <row r="922" spans="1:4" ht="15.75" customHeight="1">
      <c r="A922" s="99" t="s">
        <v>36</v>
      </c>
      <c r="B922" s="91"/>
      <c r="C922" s="91">
        <f>+C923+C926</f>
        <v>4</v>
      </c>
      <c r="D922" s="91"/>
    </row>
    <row r="923" spans="1:4" ht="15.75" customHeight="1">
      <c r="A923" s="100"/>
      <c r="B923" s="93" t="s">
        <v>738</v>
      </c>
      <c r="C923" s="136">
        <f>C925+C924</f>
        <v>2</v>
      </c>
      <c r="D923" s="136"/>
    </row>
    <row r="924" spans="1:4" ht="15.75" customHeight="1">
      <c r="A924" s="101"/>
      <c r="B924" s="105" t="s">
        <v>1747</v>
      </c>
      <c r="C924" s="151">
        <v>1</v>
      </c>
      <c r="D924" s="198" t="s">
        <v>2777</v>
      </c>
    </row>
    <row r="925" spans="1:4" ht="15.75" customHeight="1">
      <c r="A925" s="101"/>
      <c r="B925" s="96" t="s">
        <v>1748</v>
      </c>
      <c r="C925" s="96">
        <v>1</v>
      </c>
      <c r="D925" s="179" t="s">
        <v>2778</v>
      </c>
    </row>
    <row r="926" spans="1:4" s="153" customFormat="1" ht="15.75" customHeight="1">
      <c r="A926" s="100"/>
      <c r="B926" s="136" t="s">
        <v>135</v>
      </c>
      <c r="C926" s="136">
        <f>C928+C927</f>
        <v>2</v>
      </c>
      <c r="D926" s="136"/>
    </row>
    <row r="927" spans="1:4" ht="15.75" customHeight="1">
      <c r="A927" s="101"/>
      <c r="B927" s="96" t="s">
        <v>1749</v>
      </c>
      <c r="C927" s="96">
        <v>1</v>
      </c>
      <c r="D927" s="179" t="s">
        <v>2779</v>
      </c>
    </row>
    <row r="928" spans="1:4" ht="15.75" customHeight="1">
      <c r="A928" s="104"/>
      <c r="B928" s="105" t="s">
        <v>1750</v>
      </c>
      <c r="C928" s="105">
        <v>1</v>
      </c>
      <c r="D928" s="179" t="s">
        <v>2780</v>
      </c>
    </row>
    <row r="929" spans="1:4" ht="15.75" customHeight="1">
      <c r="A929" s="98" t="s">
        <v>962</v>
      </c>
      <c r="B929" s="89"/>
      <c r="C929" s="89">
        <f>C930+C950</f>
        <v>19</v>
      </c>
      <c r="D929" s="89"/>
    </row>
    <row r="930" spans="1:4" ht="15.75" customHeight="1">
      <c r="A930" s="99" t="s">
        <v>24</v>
      </c>
      <c r="B930" s="91"/>
      <c r="C930" s="91">
        <f t="shared" ref="C930" si="249">C931+C933+C936+C939+C942+C946+C948</f>
        <v>12</v>
      </c>
      <c r="D930" s="91"/>
    </row>
    <row r="931" spans="1:4" ht="15.75" customHeight="1">
      <c r="A931" s="100"/>
      <c r="B931" s="93" t="s">
        <v>1751</v>
      </c>
      <c r="C931" s="93">
        <f t="shared" ref="C931" si="250">C932</f>
        <v>1</v>
      </c>
      <c r="D931" s="136"/>
    </row>
    <row r="932" spans="1:4" ht="15.75" customHeight="1">
      <c r="A932" s="101"/>
      <c r="B932" s="96" t="s">
        <v>1752</v>
      </c>
      <c r="C932" s="96">
        <v>1</v>
      </c>
      <c r="D932" s="179" t="s">
        <v>2781</v>
      </c>
    </row>
    <row r="933" spans="1:4" ht="15.75" customHeight="1">
      <c r="A933" s="100"/>
      <c r="B933" s="93" t="s">
        <v>1753</v>
      </c>
      <c r="C933" s="93">
        <f t="shared" ref="C933" si="251">C934+C935</f>
        <v>2</v>
      </c>
      <c r="D933" s="181"/>
    </row>
    <row r="934" spans="1:4" ht="15.75" customHeight="1">
      <c r="A934" s="101"/>
      <c r="B934" s="96" t="s">
        <v>1754</v>
      </c>
      <c r="C934" s="96">
        <v>1</v>
      </c>
      <c r="D934" s="179" t="s">
        <v>2782</v>
      </c>
    </row>
    <row r="935" spans="1:4" ht="36.75" customHeight="1">
      <c r="A935" s="101"/>
      <c r="B935" s="96" t="s">
        <v>1755</v>
      </c>
      <c r="C935" s="102">
        <v>1</v>
      </c>
      <c r="D935" s="179" t="s">
        <v>2782</v>
      </c>
    </row>
    <row r="936" spans="1:4" ht="15.75" customHeight="1">
      <c r="A936" s="100"/>
      <c r="B936" s="93" t="s">
        <v>1756</v>
      </c>
      <c r="C936" s="93">
        <f t="shared" ref="C936" si="252">C937+C938</f>
        <v>2</v>
      </c>
      <c r="D936" s="181"/>
    </row>
    <row r="937" spans="1:4" ht="15.75" customHeight="1">
      <c r="A937" s="101"/>
      <c r="B937" s="96" t="s">
        <v>1757</v>
      </c>
      <c r="C937" s="102">
        <v>1</v>
      </c>
      <c r="D937" s="179" t="s">
        <v>2783</v>
      </c>
    </row>
    <row r="938" spans="1:4" ht="27.75" customHeight="1">
      <c r="A938" s="101"/>
      <c r="B938" s="96" t="s">
        <v>1758</v>
      </c>
      <c r="C938" s="102">
        <v>1</v>
      </c>
      <c r="D938" s="179" t="s">
        <v>2784</v>
      </c>
    </row>
    <row r="939" spans="1:4" ht="15.75" customHeight="1">
      <c r="A939" s="100"/>
      <c r="B939" s="93" t="s">
        <v>1602</v>
      </c>
      <c r="C939" s="93">
        <f t="shared" ref="C939" si="253">C940+C941</f>
        <v>2</v>
      </c>
      <c r="D939" s="136"/>
    </row>
    <row r="940" spans="1:4" ht="15.75" customHeight="1">
      <c r="A940" s="101"/>
      <c r="B940" s="96" t="s">
        <v>1759</v>
      </c>
      <c r="C940" s="102">
        <v>1</v>
      </c>
      <c r="D940" s="179" t="s">
        <v>2785</v>
      </c>
    </row>
    <row r="941" spans="1:4" ht="48" customHeight="1">
      <c r="A941" s="104"/>
      <c r="B941" s="105" t="s">
        <v>1760</v>
      </c>
      <c r="C941" s="105">
        <v>1</v>
      </c>
      <c r="D941" s="179" t="s">
        <v>2786</v>
      </c>
    </row>
    <row r="942" spans="1:4" ht="15.75" customHeight="1">
      <c r="A942" s="100"/>
      <c r="B942" s="93" t="s">
        <v>1761</v>
      </c>
      <c r="C942" s="93">
        <f t="shared" ref="C942" si="254">C943+C944+C945</f>
        <v>3</v>
      </c>
      <c r="D942" s="181"/>
    </row>
    <row r="943" spans="1:4" ht="15.75" customHeight="1">
      <c r="A943" s="101"/>
      <c r="B943" s="96" t="s">
        <v>1762</v>
      </c>
      <c r="C943" s="96">
        <v>1</v>
      </c>
      <c r="D943" s="179" t="s">
        <v>2787</v>
      </c>
    </row>
    <row r="944" spans="1:4" ht="15.75" customHeight="1">
      <c r="A944" s="101"/>
      <c r="B944" s="96" t="s">
        <v>1763</v>
      </c>
      <c r="C944" s="102">
        <v>1</v>
      </c>
      <c r="D944" s="179" t="s">
        <v>2788</v>
      </c>
    </row>
    <row r="945" spans="1:4" ht="15.75" customHeight="1">
      <c r="A945" s="104"/>
      <c r="B945" s="105" t="s">
        <v>1764</v>
      </c>
      <c r="C945" s="105">
        <v>1</v>
      </c>
      <c r="D945" s="179" t="s">
        <v>2789</v>
      </c>
    </row>
    <row r="946" spans="1:4" ht="15.75" customHeight="1">
      <c r="A946" s="100"/>
      <c r="B946" s="93" t="s">
        <v>1765</v>
      </c>
      <c r="C946" s="93">
        <f t="shared" ref="C946" si="255">C947</f>
        <v>1</v>
      </c>
      <c r="D946" s="136"/>
    </row>
    <row r="947" spans="1:4" ht="15.75" customHeight="1">
      <c r="A947" s="101"/>
      <c r="B947" s="96" t="s">
        <v>1766</v>
      </c>
      <c r="C947" s="96">
        <v>1</v>
      </c>
      <c r="D947" s="179" t="s">
        <v>2790</v>
      </c>
    </row>
    <row r="948" spans="1:4" ht="15.75" customHeight="1">
      <c r="A948" s="100"/>
      <c r="B948" s="93" t="s">
        <v>1767</v>
      </c>
      <c r="C948" s="93">
        <f>+C949</f>
        <v>1</v>
      </c>
      <c r="D948" s="136"/>
    </row>
    <row r="949" spans="1:4" ht="15.75" customHeight="1">
      <c r="A949" s="101"/>
      <c r="B949" s="96" t="s">
        <v>1768</v>
      </c>
      <c r="C949" s="96">
        <v>1</v>
      </c>
      <c r="D949" s="179" t="s">
        <v>2791</v>
      </c>
    </row>
    <row r="950" spans="1:4" ht="15.75" customHeight="1">
      <c r="A950" s="99" t="s">
        <v>36</v>
      </c>
      <c r="B950" s="91"/>
      <c r="C950" s="91">
        <f t="shared" ref="C950" si="256">C951+C953+C956+C959</f>
        <v>7</v>
      </c>
      <c r="D950" s="91"/>
    </row>
    <row r="951" spans="1:4" ht="15.75" customHeight="1">
      <c r="A951" s="100"/>
      <c r="B951" s="93" t="s">
        <v>1769</v>
      </c>
      <c r="C951" s="93">
        <f t="shared" ref="C951" si="257">C952</f>
        <v>1</v>
      </c>
      <c r="D951" s="136"/>
    </row>
    <row r="952" spans="1:4" ht="33" customHeight="1">
      <c r="A952" s="101"/>
      <c r="B952" s="96" t="s">
        <v>1770</v>
      </c>
      <c r="C952" s="96">
        <v>1</v>
      </c>
      <c r="D952" s="179" t="s">
        <v>2792</v>
      </c>
    </row>
    <row r="953" spans="1:4" ht="15.75" customHeight="1">
      <c r="A953" s="100"/>
      <c r="B953" s="93" t="s">
        <v>1771</v>
      </c>
      <c r="C953" s="93">
        <f t="shared" ref="C953" si="258">C954+C955</f>
        <v>2</v>
      </c>
      <c r="D953" s="181"/>
    </row>
    <row r="954" spans="1:4" ht="15.75" customHeight="1">
      <c r="A954" s="101"/>
      <c r="B954" s="96" t="s">
        <v>1772</v>
      </c>
      <c r="C954" s="102">
        <v>1</v>
      </c>
      <c r="D954" s="179" t="s">
        <v>2793</v>
      </c>
    </row>
    <row r="955" spans="1:4" ht="15.75" customHeight="1">
      <c r="A955" s="101"/>
      <c r="B955" s="96" t="s">
        <v>1773</v>
      </c>
      <c r="C955" s="102">
        <v>1</v>
      </c>
      <c r="D955" s="179" t="s">
        <v>2794</v>
      </c>
    </row>
    <row r="956" spans="1:4" ht="15.75" customHeight="1">
      <c r="A956" s="100"/>
      <c r="B956" s="93" t="s">
        <v>1774</v>
      </c>
      <c r="C956" s="93">
        <f t="shared" ref="C956" si="259">C957+C958</f>
        <v>2</v>
      </c>
      <c r="D956" s="136"/>
    </row>
    <row r="957" spans="1:4" ht="15.75" customHeight="1">
      <c r="A957" s="101"/>
      <c r="B957" s="96" t="s">
        <v>1499</v>
      </c>
      <c r="C957" s="96">
        <v>1</v>
      </c>
      <c r="D957" s="179" t="s">
        <v>2795</v>
      </c>
    </row>
    <row r="958" spans="1:4" ht="29.25" customHeight="1">
      <c r="A958" s="101"/>
      <c r="B958" s="96" t="s">
        <v>1775</v>
      </c>
      <c r="C958" s="96">
        <v>1</v>
      </c>
      <c r="D958" s="179" t="s">
        <v>2796</v>
      </c>
    </row>
    <row r="959" spans="1:4" ht="15.75" customHeight="1">
      <c r="A959" s="100"/>
      <c r="B959" s="93" t="s">
        <v>1776</v>
      </c>
      <c r="C959" s="93">
        <f t="shared" ref="C959" si="260">C960+C961</f>
        <v>2</v>
      </c>
      <c r="D959" s="181"/>
    </row>
    <row r="960" spans="1:4" ht="34.5" customHeight="1">
      <c r="A960" s="101"/>
      <c r="B960" s="96" t="s">
        <v>1777</v>
      </c>
      <c r="C960" s="96">
        <v>1</v>
      </c>
      <c r="D960" s="179" t="s">
        <v>2797</v>
      </c>
    </row>
    <row r="961" spans="1:4" ht="15.75" customHeight="1">
      <c r="A961" s="101"/>
      <c r="B961" s="96" t="s">
        <v>1778</v>
      </c>
      <c r="C961" s="105">
        <v>1</v>
      </c>
      <c r="D961" s="179" t="s">
        <v>2798</v>
      </c>
    </row>
  </sheetData>
  <mergeCells count="5">
    <mergeCell ref="D1:D2"/>
    <mergeCell ref="A728:B728"/>
    <mergeCell ref="A1:B2"/>
    <mergeCell ref="C1:C2"/>
    <mergeCell ref="A3:B3"/>
  </mergeCells>
  <pageMargins left="0.7" right="0.7" top="0.75" bottom="0.75" header="0" footer="0"/>
  <pageSetup scale="4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2019  1st batch</vt:lpstr>
      <vt:lpstr>2019 2nd batch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 A. Bucsit</dc:creator>
  <cp:lastModifiedBy>CPDAD</cp:lastModifiedBy>
  <dcterms:created xsi:type="dcterms:W3CDTF">2021-04-14T05:41:17Z</dcterms:created>
  <dcterms:modified xsi:type="dcterms:W3CDTF">2021-06-23T07:48:55Z</dcterms:modified>
</cp:coreProperties>
</file>