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CPDAD\Downloads\"/>
    </mc:Choice>
  </mc:AlternateContent>
  <xr:revisionPtr revIDLastSave="0" documentId="13_ncr:1_{8E936580-5740-4E6B-BD8F-96F32CAEF2DE}" xr6:coauthVersionLast="36" xr6:coauthVersionMax="47" xr10:uidLastSave="{00000000-0000-0000-0000-000000000000}"/>
  <bookViews>
    <workbookView xWindow="0" yWindow="0" windowWidth="22800" windowHeight="7815" activeTab="1" xr2:uid="{00000000-000D-0000-FFFF-FFFF00000000}"/>
  </bookViews>
  <sheets>
    <sheet name="SUMMARY" sheetId="1" r:id="rId1"/>
    <sheet name="2020 1st Batch" sheetId="4" r:id="rId2"/>
    <sheet name="2020 2nd Batch" sheetId="5" r:id="rId3"/>
  </sheets>
  <calcPr calcId="191028"/>
</workbook>
</file>

<file path=xl/calcChain.xml><?xml version="1.0" encoding="utf-8"?>
<calcChain xmlns="http://schemas.openxmlformats.org/spreadsheetml/2006/main">
  <c r="C769" i="4" l="1"/>
  <c r="C12" i="5"/>
  <c r="C119" i="4"/>
  <c r="C179" i="5"/>
  <c r="C178" i="5" s="1"/>
  <c r="C177" i="5" s="1"/>
  <c r="C740" i="4"/>
  <c r="C739" i="4" s="1"/>
  <c r="C737" i="4"/>
  <c r="C736" i="4" s="1"/>
  <c r="C735" i="4" s="1"/>
  <c r="C734" i="4" s="1"/>
  <c r="B15" i="1" s="1"/>
  <c r="C8" i="5"/>
  <c r="C803" i="4"/>
  <c r="C786" i="4"/>
  <c r="C788" i="4"/>
  <c r="C773" i="4"/>
  <c r="C771" i="4"/>
  <c r="C767" i="4"/>
  <c r="C752" i="4"/>
  <c r="C166" i="4"/>
  <c r="C169" i="4"/>
  <c r="C305" i="5"/>
  <c r="C296" i="5"/>
  <c r="C291" i="5"/>
  <c r="C290" i="5" s="1"/>
  <c r="C281" i="5"/>
  <c r="C277" i="5" s="1"/>
  <c r="C283" i="5"/>
  <c r="C272" i="5"/>
  <c r="C262" i="5"/>
  <c r="C261" i="5" s="1"/>
  <c r="C257" i="5" s="1"/>
  <c r="C264" i="5"/>
  <c r="C233" i="5"/>
  <c r="C232" i="5" s="1"/>
  <c r="C231" i="5" s="1"/>
  <c r="C229" i="5"/>
  <c r="C228" i="5" s="1"/>
  <c r="C223" i="5"/>
  <c r="C211" i="5"/>
  <c r="C208" i="5"/>
  <c r="C204" i="5"/>
  <c r="C203" i="5" s="1"/>
  <c r="C202" i="5" s="1"/>
  <c r="C83" i="5"/>
  <c r="C78" i="5"/>
  <c r="C77" i="5" s="1"/>
  <c r="C75" i="5"/>
  <c r="C73" i="5"/>
  <c r="C70" i="5"/>
  <c r="C68" i="5"/>
  <c r="C67" i="5" s="1"/>
  <c r="C66" i="5" s="1"/>
  <c r="C38" i="5"/>
  <c r="C37" i="5" s="1"/>
  <c r="C36" i="5" s="1"/>
  <c r="C6" i="5"/>
  <c r="C5" i="5" s="1"/>
  <c r="C4" i="5" s="1"/>
  <c r="C387" i="4"/>
  <c r="C381" i="4"/>
  <c r="C378" i="4"/>
  <c r="C366" i="4"/>
  <c r="C358" i="4"/>
  <c r="C352" i="4"/>
  <c r="C350" i="4"/>
  <c r="C336" i="4"/>
  <c r="C334" i="4"/>
  <c r="C328" i="4"/>
  <c r="C326" i="4"/>
  <c r="C877" i="4"/>
  <c r="C867" i="4"/>
  <c r="C866" i="4" s="1"/>
  <c r="C865" i="4" s="1"/>
  <c r="C841" i="4"/>
  <c r="C832" i="4"/>
  <c r="C830" i="4"/>
  <c r="C778" i="4"/>
  <c r="C707" i="4"/>
  <c r="C676" i="4"/>
  <c r="C655" i="4"/>
  <c r="C654" i="4"/>
  <c r="C642" i="4"/>
  <c r="C636" i="4"/>
  <c r="C635" i="4" s="1"/>
  <c r="C433" i="4"/>
  <c r="C304" i="4"/>
  <c r="C301" i="4"/>
  <c r="C295" i="4"/>
  <c r="C292" i="4"/>
  <c r="C290" i="4"/>
  <c r="C286" i="4"/>
  <c r="C285" i="4" s="1"/>
  <c r="C280" i="4"/>
  <c r="C282" i="4"/>
  <c r="C278" i="4"/>
  <c r="C277" i="4" s="1"/>
  <c r="C265" i="4"/>
  <c r="C274" i="4"/>
  <c r="C271" i="4"/>
  <c r="C241" i="4"/>
  <c r="C259" i="4"/>
  <c r="C201" i="4"/>
  <c r="C196" i="4"/>
  <c r="C188" i="4"/>
  <c r="C181" i="4"/>
  <c r="C175" i="4"/>
  <c r="C174" i="4" s="1"/>
  <c r="C152" i="4"/>
  <c r="C6" i="4"/>
  <c r="C5" i="4" s="1"/>
  <c r="C4" i="4" s="1"/>
  <c r="C3" i="4" s="1"/>
  <c r="B7" i="1" s="1"/>
  <c r="C9" i="4"/>
  <c r="C308" i="5"/>
  <c r="C307" i="5" s="1"/>
  <c r="C303" i="5"/>
  <c r="C302" i="5"/>
  <c r="C298" i="5"/>
  <c r="C295" i="5" s="1"/>
  <c r="C294" i="5" s="1"/>
  <c r="C288" i="5"/>
  <c r="C287" i="5" s="1"/>
  <c r="C286" i="5" s="1"/>
  <c r="C278" i="5"/>
  <c r="C274" i="5"/>
  <c r="C269" i="5"/>
  <c r="C268" i="5" s="1"/>
  <c r="C267" i="5" s="1"/>
  <c r="C259" i="5"/>
  <c r="C258" i="5" s="1"/>
  <c r="C254" i="5"/>
  <c r="C253" i="5" s="1"/>
  <c r="C251" i="5"/>
  <c r="C250" i="5" s="1"/>
  <c r="C247" i="5"/>
  <c r="C245" i="5"/>
  <c r="C242" i="5"/>
  <c r="C239" i="5"/>
  <c r="C225" i="5"/>
  <c r="C222" i="5"/>
  <c r="C221" i="5" s="1"/>
  <c r="C219" i="5"/>
  <c r="C218" i="5" s="1"/>
  <c r="C217" i="5" s="1"/>
  <c r="C197" i="5"/>
  <c r="C196" i="5" s="1"/>
  <c r="C194" i="5"/>
  <c r="C191" i="5"/>
  <c r="C187" i="5"/>
  <c r="C185" i="5"/>
  <c r="C183" i="5"/>
  <c r="C171" i="5"/>
  <c r="C167" i="5"/>
  <c r="C164" i="5"/>
  <c r="C161" i="5"/>
  <c r="C159" i="5"/>
  <c r="C156" i="5"/>
  <c r="C152" i="5"/>
  <c r="C148" i="5"/>
  <c r="C143" i="5"/>
  <c r="C136" i="5"/>
  <c r="C135" i="5" s="1"/>
  <c r="C132" i="5"/>
  <c r="C126" i="5"/>
  <c r="C121" i="5"/>
  <c r="C119" i="5"/>
  <c r="C116" i="5"/>
  <c r="C112" i="5"/>
  <c r="C109" i="5"/>
  <c r="C104" i="5"/>
  <c r="C98" i="5"/>
  <c r="C92" i="5"/>
  <c r="C91" i="5"/>
  <c r="C89" i="5"/>
  <c r="C86" i="5"/>
  <c r="C64" i="5"/>
  <c r="C61" i="5"/>
  <c r="C58" i="5"/>
  <c r="C56" i="5"/>
  <c r="C54" i="5"/>
  <c r="C51" i="5"/>
  <c r="C47" i="5"/>
  <c r="C41" i="5" s="1"/>
  <c r="C43" i="5"/>
  <c r="C34" i="5"/>
  <c r="C32" i="5"/>
  <c r="C29" i="5"/>
  <c r="C26" i="5"/>
  <c r="C25" i="5" s="1"/>
  <c r="C23" i="5"/>
  <c r="C20" i="5"/>
  <c r="C16" i="5"/>
  <c r="C893" i="4"/>
  <c r="C891" i="4"/>
  <c r="C889" i="4"/>
  <c r="C887" i="4"/>
  <c r="C885" i="4"/>
  <c r="C881" i="4"/>
  <c r="C880" i="4" s="1"/>
  <c r="C879" i="4" s="1"/>
  <c r="C875" i="4"/>
  <c r="C872" i="4"/>
  <c r="C871" i="4" s="1"/>
  <c r="C862" i="4"/>
  <c r="C860" i="4"/>
  <c r="C858" i="4"/>
  <c r="C855" i="4"/>
  <c r="C853" i="4"/>
  <c r="C852" i="4" s="1"/>
  <c r="C849" i="4"/>
  <c r="C848" i="4" s="1"/>
  <c r="C847" i="4" s="1"/>
  <c r="C843" i="4"/>
  <c r="C838" i="4"/>
  <c r="C834" i="4"/>
  <c r="C827" i="4"/>
  <c r="C824" i="4"/>
  <c r="C821" i="4"/>
  <c r="C820" i="4" s="1"/>
  <c r="C819" i="4" s="1"/>
  <c r="C816" i="4"/>
  <c r="C815" i="4"/>
  <c r="C812" i="4"/>
  <c r="C810" i="4"/>
  <c r="C808" i="4"/>
  <c r="C801" i="4"/>
  <c r="C799" i="4"/>
  <c r="C795" i="4"/>
  <c r="C793" i="4"/>
  <c r="C790" i="4"/>
  <c r="C782" i="4"/>
  <c r="C780" i="4"/>
  <c r="C776" i="4"/>
  <c r="C764" i="4"/>
  <c r="C761" i="4" s="1"/>
  <c r="C762" i="4"/>
  <c r="C759" i="4"/>
  <c r="C757" i="4"/>
  <c r="C755" i="4"/>
  <c r="C750" i="4"/>
  <c r="C748" i="4"/>
  <c r="C746" i="4"/>
  <c r="C745" i="4" s="1"/>
  <c r="C732" i="4"/>
  <c r="C730" i="4"/>
  <c r="C728" i="4"/>
  <c r="C727" i="4" s="1"/>
  <c r="C725" i="4"/>
  <c r="C724" i="4" s="1"/>
  <c r="C719" i="4"/>
  <c r="C718" i="4" s="1"/>
  <c r="C717" i="4" s="1"/>
  <c r="C716" i="4" s="1"/>
  <c r="B13" i="1" s="1"/>
  <c r="C713" i="4"/>
  <c r="C710" i="4"/>
  <c r="C709" i="4" s="1"/>
  <c r="C706" i="4"/>
  <c r="C701" i="4"/>
  <c r="C698" i="4"/>
  <c r="C695" i="4"/>
  <c r="C691" i="4"/>
  <c r="C687" i="4"/>
  <c r="C683" i="4"/>
  <c r="C679" i="4"/>
  <c r="C671" i="4"/>
  <c r="C669" i="4"/>
  <c r="C667" i="4"/>
  <c r="C663" i="4"/>
  <c r="C659" i="4"/>
  <c r="C651" i="4"/>
  <c r="C650" i="4"/>
  <c r="C644" i="4"/>
  <c r="C638" i="4"/>
  <c r="C632" i="4"/>
  <c r="C628" i="4"/>
  <c r="C622" i="4"/>
  <c r="C620" i="4"/>
  <c r="C619" i="4" s="1"/>
  <c r="C616" i="4"/>
  <c r="C613" i="4"/>
  <c r="C609" i="4"/>
  <c r="C606" i="4"/>
  <c r="C605" i="4" s="1"/>
  <c r="C602" i="4"/>
  <c r="C599" i="4"/>
  <c r="C597" i="4"/>
  <c r="C594" i="4"/>
  <c r="C590" i="4"/>
  <c r="C584" i="4"/>
  <c r="C577" i="4"/>
  <c r="C576" i="4" s="1"/>
  <c r="C573" i="4"/>
  <c r="C569" i="4"/>
  <c r="C565" i="4"/>
  <c r="C563" i="4"/>
  <c r="C558" i="4"/>
  <c r="C554" i="4"/>
  <c r="C549" i="4"/>
  <c r="C545" i="4"/>
  <c r="C542" i="4"/>
  <c r="C537" i="4"/>
  <c r="C536" i="4" s="1"/>
  <c r="C528" i="4"/>
  <c r="C523" i="4"/>
  <c r="C521" i="4"/>
  <c r="C518" i="4"/>
  <c r="C514" i="4" s="1"/>
  <c r="C515" i="4"/>
  <c r="C510" i="4"/>
  <c r="C505" i="4"/>
  <c r="C503" i="4"/>
  <c r="C498" i="4"/>
  <c r="C493" i="4"/>
  <c r="C486" i="4"/>
  <c r="C482" i="4"/>
  <c r="C477" i="4"/>
  <c r="C469" i="4"/>
  <c r="C464" i="4"/>
  <c r="C460" i="4"/>
  <c r="C452" i="4" s="1"/>
  <c r="C453" i="4"/>
  <c r="C446" i="4"/>
  <c r="C439" i="4"/>
  <c r="C438" i="4" s="1"/>
  <c r="C435" i="4"/>
  <c r="C424" i="4"/>
  <c r="C421" i="4"/>
  <c r="C417" i="4"/>
  <c r="C410" i="4"/>
  <c r="C406" i="4"/>
  <c r="C401" i="4"/>
  <c r="C395" i="4" s="1"/>
  <c r="C394" i="4" s="1"/>
  <c r="C396" i="4"/>
  <c r="C390" i="4"/>
  <c r="C384" i="4"/>
  <c r="C373" i="4"/>
  <c r="C369" i="4"/>
  <c r="C361" i="4"/>
  <c r="C355" i="4"/>
  <c r="C346" i="4" s="1"/>
  <c r="C347" i="4"/>
  <c r="C342" i="4"/>
  <c r="C339" i="4"/>
  <c r="C330" i="4"/>
  <c r="C322" i="4"/>
  <c r="C318" i="4"/>
  <c r="C315" i="4"/>
  <c r="C311" i="4"/>
  <c r="C306" i="4"/>
  <c r="C297" i="4"/>
  <c r="C268" i="4"/>
  <c r="C256" i="4"/>
  <c r="C252" i="4"/>
  <c r="C248" i="4"/>
  <c r="C244" i="4"/>
  <c r="C237" i="4"/>
  <c r="C233" i="4"/>
  <c r="C229" i="4"/>
  <c r="C226" i="4"/>
  <c r="C222" i="4"/>
  <c r="C218" i="4"/>
  <c r="C214" i="4"/>
  <c r="C211" i="4"/>
  <c r="C205" i="4"/>
  <c r="C192" i="4"/>
  <c r="C185" i="4"/>
  <c r="C178" i="4"/>
  <c r="C163" i="4"/>
  <c r="C159" i="4"/>
  <c r="C156" i="4"/>
  <c r="C148" i="4"/>
  <c r="C144" i="4"/>
  <c r="C140" i="4"/>
  <c r="C135" i="4"/>
  <c r="C134" i="4" s="1"/>
  <c r="C126" i="4"/>
  <c r="C122" i="4"/>
  <c r="C112" i="4"/>
  <c r="C109" i="4"/>
  <c r="C105" i="4"/>
  <c r="C102" i="4"/>
  <c r="C98" i="4"/>
  <c r="C94" i="4"/>
  <c r="C89" i="4"/>
  <c r="C83" i="4"/>
  <c r="C80" i="4"/>
  <c r="C78" i="4"/>
  <c r="C72" i="4"/>
  <c r="C67" i="4"/>
  <c r="C62" i="4"/>
  <c r="C57" i="4"/>
  <c r="C53" i="4"/>
  <c r="C52" i="4" s="1"/>
  <c r="C47" i="4"/>
  <c r="C43" i="4"/>
  <c r="C40" i="4"/>
  <c r="C35" i="4"/>
  <c r="C33" i="4"/>
  <c r="C29" i="4"/>
  <c r="C26" i="4"/>
  <c r="C21" i="4"/>
  <c r="C19" i="4"/>
  <c r="C12" i="4"/>
  <c r="C163" i="5"/>
  <c r="C82" i="5"/>
  <c r="C837" i="4"/>
  <c r="C807" i="4"/>
  <c r="C806" i="4" s="1"/>
  <c r="C792" i="4"/>
  <c r="C666" i="4"/>
  <c r="C665" i="4" s="1"/>
  <c r="C416" i="4"/>
  <c r="C365" i="4"/>
  <c r="C333" i="4"/>
  <c r="C497" i="4"/>
  <c r="C562" i="4"/>
  <c r="C151" i="4" l="1"/>
  <c r="C150" i="4" s="1"/>
  <c r="C589" i="4"/>
  <c r="C588" i="4" s="1"/>
  <c r="C627" i="4"/>
  <c r="C626" i="4" s="1"/>
  <c r="C393" i="4" s="1"/>
  <c r="B10" i="1" s="1"/>
  <c r="C675" i="4"/>
  <c r="C674" i="4" s="1"/>
  <c r="C673" i="4" s="1"/>
  <c r="B12" i="1" s="1"/>
  <c r="C785" i="4"/>
  <c r="C784" i="4" s="1"/>
  <c r="C61" i="4"/>
  <c r="C93" i="4"/>
  <c r="C884" i="4"/>
  <c r="C883" i="4" s="1"/>
  <c r="C798" i="4"/>
  <c r="C797" i="4" s="1"/>
  <c r="C18" i="4"/>
  <c r="C289" i="4"/>
  <c r="C236" i="4"/>
  <c r="C541" i="4"/>
  <c r="C535" i="4" s="1"/>
  <c r="C649" i="4"/>
  <c r="C648" i="4" s="1"/>
  <c r="B11" i="1" s="1"/>
  <c r="C25" i="4"/>
  <c r="C17" i="4" s="1"/>
  <c r="C210" i="4"/>
  <c r="C209" i="4" s="1"/>
  <c r="C264" i="4"/>
  <c r="C263" i="4" s="1"/>
  <c r="C423" i="4"/>
  <c r="C415" i="4" s="1"/>
  <c r="C754" i="4"/>
  <c r="C437" i="4"/>
  <c r="C658" i="4"/>
  <c r="C657" i="4" s="1"/>
  <c r="C139" i="4"/>
  <c r="C377" i="4"/>
  <c r="C376" i="4" s="1"/>
  <c r="C310" i="4"/>
  <c r="C857" i="4"/>
  <c r="C874" i="4"/>
  <c r="C870" i="4" s="1"/>
  <c r="C869" i="4" s="1"/>
  <c r="B21" i="1" s="1"/>
  <c r="C321" i="4"/>
  <c r="C288" i="4" s="1"/>
  <c r="C262" i="4" s="1"/>
  <c r="B9" i="1" s="1"/>
  <c r="C766" i="4"/>
  <c r="C805" i="4"/>
  <c r="B17" i="1" s="1"/>
  <c r="C723" i="4"/>
  <c r="C722" i="4" s="1"/>
  <c r="B14" i="1" s="1"/>
  <c r="C775" i="4"/>
  <c r="C744" i="4" s="1"/>
  <c r="C743" i="4" s="1"/>
  <c r="B16" i="1" s="1"/>
  <c r="C285" i="5"/>
  <c r="B37" i="1" s="1"/>
  <c r="C216" i="5"/>
  <c r="B27" i="1" s="1"/>
  <c r="C15" i="5"/>
  <c r="C14" i="5" s="1"/>
  <c r="C3" i="5" s="1"/>
  <c r="C238" i="5"/>
  <c r="C237" i="5" s="1"/>
  <c r="C236" i="5" s="1"/>
  <c r="B28" i="1" s="1"/>
  <c r="C147" i="5"/>
  <c r="C301" i="5"/>
  <c r="C182" i="5"/>
  <c r="C181" i="5" s="1"/>
  <c r="C97" i="5"/>
  <c r="C256" i="5"/>
  <c r="B33" i="1" s="1"/>
  <c r="C96" i="5"/>
  <c r="C40" i="5" s="1"/>
  <c r="B26" i="1" s="1"/>
  <c r="C133" i="4"/>
  <c r="C705" i="4"/>
  <c r="C851" i="4"/>
  <c r="C846" i="4" s="1"/>
  <c r="B18" i="1" s="1"/>
  <c r="C2" i="5" l="1"/>
  <c r="B24" i="1"/>
  <c r="B22" i="1" s="1"/>
  <c r="C16" i="4"/>
  <c r="B8" i="1" l="1"/>
  <c r="B6" i="1" s="1"/>
  <c r="B38" i="1" s="1"/>
  <c r="C2" i="4"/>
</calcChain>
</file>

<file path=xl/sharedStrings.xml><?xml version="1.0" encoding="utf-8"?>
<sst xmlns="http://schemas.openxmlformats.org/spreadsheetml/2006/main" count="1949" uniqueCount="1675">
  <si>
    <t>Fund/ Year</t>
  </si>
  <si>
    <t>TOTAL</t>
  </si>
  <si>
    <t>Name of FCAs</t>
  </si>
  <si>
    <t>Assisted</t>
  </si>
  <si>
    <t>PHILIPPINES</t>
  </si>
  <si>
    <t>Lone District</t>
  </si>
  <si>
    <t>Rizal</t>
  </si>
  <si>
    <t>IFUGAO</t>
  </si>
  <si>
    <t>Aguinaldo</t>
  </si>
  <si>
    <t>Alfonso Lista</t>
  </si>
  <si>
    <t>Lamut</t>
  </si>
  <si>
    <t>REGION I</t>
  </si>
  <si>
    <t>District I</t>
  </si>
  <si>
    <t>District II</t>
  </si>
  <si>
    <t>Labrador</t>
  </si>
  <si>
    <t>Bugallon</t>
  </si>
  <si>
    <t>Lingayen</t>
  </si>
  <si>
    <t>Mangatarem</t>
  </si>
  <si>
    <t>District III</t>
  </si>
  <si>
    <t>Sta. Barbara</t>
  </si>
  <si>
    <t>San Carlos</t>
  </si>
  <si>
    <t>District IV</t>
  </si>
  <si>
    <t>District V</t>
  </si>
  <si>
    <t>Urdaneta</t>
  </si>
  <si>
    <t>Villasis</t>
  </si>
  <si>
    <t>District VI</t>
  </si>
  <si>
    <t>San Quintin</t>
  </si>
  <si>
    <t>Natividad</t>
  </si>
  <si>
    <t>Asingan</t>
  </si>
  <si>
    <t>Sta Maria</t>
  </si>
  <si>
    <t>Umingan</t>
  </si>
  <si>
    <t>Bacarra</t>
  </si>
  <si>
    <t>Laoag City</t>
  </si>
  <si>
    <t>Pagudpud</t>
  </si>
  <si>
    <t>Sarrat</t>
  </si>
  <si>
    <t>Pasuquin</t>
  </si>
  <si>
    <t>Vintar</t>
  </si>
  <si>
    <t>Dingras</t>
  </si>
  <si>
    <t>Bantay</t>
  </si>
  <si>
    <t>Magsingal</t>
  </si>
  <si>
    <t>Sto. Domingo</t>
  </si>
  <si>
    <t>Sta. Lucia</t>
  </si>
  <si>
    <t>San Gabriel</t>
  </si>
  <si>
    <t>Luna</t>
  </si>
  <si>
    <t>San Juan</t>
  </si>
  <si>
    <t>Agoo</t>
  </si>
  <si>
    <t>Rosario</t>
  </si>
  <si>
    <t>CAGAYAN</t>
  </si>
  <si>
    <t>Alcala</t>
  </si>
  <si>
    <t>Gonzaga</t>
  </si>
  <si>
    <t>Lal-lo</t>
  </si>
  <si>
    <t>ISABELA</t>
  </si>
  <si>
    <t>Alicia</t>
  </si>
  <si>
    <t>Cabatuan</t>
  </si>
  <si>
    <t>Ramon</t>
  </si>
  <si>
    <t>Cordon</t>
  </si>
  <si>
    <t>Mallig</t>
  </si>
  <si>
    <t>Roxas</t>
  </si>
  <si>
    <t>Quezon</t>
  </si>
  <si>
    <t>San Manuel</t>
  </si>
  <si>
    <t>Echague</t>
  </si>
  <si>
    <t>San Isidro</t>
  </si>
  <si>
    <t>NUEVA VIZCAYA</t>
  </si>
  <si>
    <t>Bayombong</t>
  </si>
  <si>
    <t>REGION III</t>
  </si>
  <si>
    <t>San Luis</t>
  </si>
  <si>
    <t>Dinalupihan</t>
  </si>
  <si>
    <t>Samal</t>
  </si>
  <si>
    <t>Orani</t>
  </si>
  <si>
    <t>Mariveles</t>
  </si>
  <si>
    <t>Pilar</t>
  </si>
  <si>
    <t>Pulilan</t>
  </si>
  <si>
    <t>San Miguel</t>
  </si>
  <si>
    <t>San Rafael</t>
  </si>
  <si>
    <t>San Ildefonso</t>
  </si>
  <si>
    <t>NUEVA ECIJA</t>
  </si>
  <si>
    <t>Cuyapo</t>
  </si>
  <si>
    <t>Licab</t>
  </si>
  <si>
    <t>Guimba</t>
  </si>
  <si>
    <t>Pantabangan</t>
  </si>
  <si>
    <t>Bongabon</t>
  </si>
  <si>
    <t>Gabaldon</t>
  </si>
  <si>
    <t>General Natividad</t>
  </si>
  <si>
    <t>San Antonio</t>
  </si>
  <si>
    <t>General Tinio</t>
  </si>
  <si>
    <t>Gapan</t>
  </si>
  <si>
    <t>PAMPANGA</t>
  </si>
  <si>
    <t>Sta. Rita</t>
  </si>
  <si>
    <t>Guagua</t>
  </si>
  <si>
    <t>Lubao</t>
  </si>
  <si>
    <t>Porac</t>
  </si>
  <si>
    <t>San Simon</t>
  </si>
  <si>
    <t>Candaba</t>
  </si>
  <si>
    <t>Mayantoc</t>
  </si>
  <si>
    <t>Moncada</t>
  </si>
  <si>
    <t>Paniqui</t>
  </si>
  <si>
    <t>Gerona</t>
  </si>
  <si>
    <t>Concepcion</t>
  </si>
  <si>
    <t>ZAMBALES</t>
  </si>
  <si>
    <t>Castillejos</t>
  </si>
  <si>
    <t>Cabangan</t>
  </si>
  <si>
    <t>Carmona</t>
  </si>
  <si>
    <t>District VII</t>
  </si>
  <si>
    <t>Tanza</t>
  </si>
  <si>
    <t>Tanza Farmers Association</t>
  </si>
  <si>
    <t>District VIII</t>
  </si>
  <si>
    <t>Bay</t>
  </si>
  <si>
    <t>San Pablo</t>
  </si>
  <si>
    <t>Victoria</t>
  </si>
  <si>
    <t>Sta. Cruz</t>
  </si>
  <si>
    <t>Sta. Maria</t>
  </si>
  <si>
    <t>Tiaong</t>
  </si>
  <si>
    <t>Calintaan</t>
  </si>
  <si>
    <t>Magsaysay</t>
  </si>
  <si>
    <t>Sablayan</t>
  </si>
  <si>
    <t>San Jose</t>
  </si>
  <si>
    <t>Bataraza</t>
  </si>
  <si>
    <t>Narra</t>
  </si>
  <si>
    <t>San Fernando</t>
  </si>
  <si>
    <t>Bato</t>
  </si>
  <si>
    <t>REGION VI</t>
  </si>
  <si>
    <t>Panay</t>
  </si>
  <si>
    <t>Dumalag</t>
  </si>
  <si>
    <t>Mambusao</t>
  </si>
  <si>
    <t>REGION VII</t>
  </si>
  <si>
    <t>Trinidad</t>
  </si>
  <si>
    <t>Riverside Farmers Association</t>
  </si>
  <si>
    <t>Carmen</t>
  </si>
  <si>
    <t>REGION VIII</t>
  </si>
  <si>
    <t>Leyte</t>
  </si>
  <si>
    <t>Tanauan</t>
  </si>
  <si>
    <t>Sta. Fe</t>
  </si>
  <si>
    <t>Jaro</t>
  </si>
  <si>
    <t>Burauen</t>
  </si>
  <si>
    <t>La Paz</t>
  </si>
  <si>
    <t>Pastrana</t>
  </si>
  <si>
    <t>Albuera</t>
  </si>
  <si>
    <t>Abuyog</t>
  </si>
  <si>
    <t>Hinundayan</t>
  </si>
  <si>
    <t>Libagon</t>
  </si>
  <si>
    <t>Basey</t>
  </si>
  <si>
    <t>Paranas</t>
  </si>
  <si>
    <t>REGION IX</t>
  </si>
  <si>
    <t>ZAMBOANGA SIBUGAY</t>
  </si>
  <si>
    <t>Buug</t>
  </si>
  <si>
    <t>Diplahan</t>
  </si>
  <si>
    <t>Siay</t>
  </si>
  <si>
    <t>Batu Farmers Multi-Purpose Cooperative</t>
  </si>
  <si>
    <t>Imelda</t>
  </si>
  <si>
    <t>ZAMBOANGA DEL SUR</t>
  </si>
  <si>
    <t>Labangan</t>
  </si>
  <si>
    <t>Tukuran</t>
  </si>
  <si>
    <t>Ramon Magsaysay</t>
  </si>
  <si>
    <t>Molave</t>
  </si>
  <si>
    <t>Tambulig</t>
  </si>
  <si>
    <t>Dumingag</t>
  </si>
  <si>
    <t>Mahayag</t>
  </si>
  <si>
    <t>Bayog</t>
  </si>
  <si>
    <t>Dimataling</t>
  </si>
  <si>
    <t>REGION X</t>
  </si>
  <si>
    <t>BUKIDNON</t>
  </si>
  <si>
    <t>Cabanglasan</t>
  </si>
  <si>
    <t>LANAO DEL NORTE</t>
  </si>
  <si>
    <t>Kapatagan</t>
  </si>
  <si>
    <t>Maigo</t>
  </si>
  <si>
    <t>MISAMIS OCCIDENTAL</t>
  </si>
  <si>
    <t xml:space="preserve"> </t>
  </si>
  <si>
    <t>Esperanza</t>
  </si>
  <si>
    <t>AGUSAN DEL NORTE</t>
  </si>
  <si>
    <t>Butuan City</t>
  </si>
  <si>
    <t>Remedios T. Romualdez</t>
  </si>
  <si>
    <t>AGUSAN DEL SUR</t>
  </si>
  <si>
    <t>Veruela</t>
  </si>
  <si>
    <t>Abutanon Irrigators Association</t>
  </si>
  <si>
    <t>Bariduha Irrigators Association</t>
  </si>
  <si>
    <t>San Francisco</t>
  </si>
  <si>
    <t>SURIGAO DEL SUR</t>
  </si>
  <si>
    <t>New Libas Gua Irrigators Association, Inc.</t>
  </si>
  <si>
    <t>Cantilan</t>
  </si>
  <si>
    <t>San Agustin</t>
  </si>
  <si>
    <t>Hubo Right Irrigators Association</t>
  </si>
  <si>
    <t>Tandag City</t>
  </si>
  <si>
    <t xml:space="preserve">REGION-CAR </t>
  </si>
  <si>
    <t>Burgos</t>
  </si>
  <si>
    <t>Mabini</t>
  </si>
  <si>
    <t>Aguilar</t>
  </si>
  <si>
    <t>Binmaley</t>
  </si>
  <si>
    <t>Basista</t>
  </si>
  <si>
    <t>Binalonan</t>
  </si>
  <si>
    <t>Laoac</t>
  </si>
  <si>
    <t>Bautista</t>
  </si>
  <si>
    <t>Sison</t>
  </si>
  <si>
    <t>Balungao</t>
  </si>
  <si>
    <t>San Nicolas</t>
  </si>
  <si>
    <t>Rosales</t>
  </si>
  <si>
    <t>Tayug</t>
  </si>
  <si>
    <t>Piddig</t>
  </si>
  <si>
    <t>Paoay</t>
  </si>
  <si>
    <t>Solsona</t>
  </si>
  <si>
    <t>Banna</t>
  </si>
  <si>
    <t>Nueva Era</t>
  </si>
  <si>
    <t>Currimao</t>
  </si>
  <si>
    <t>Marcos</t>
  </si>
  <si>
    <t>Cabugao</t>
  </si>
  <si>
    <t>Salcedo</t>
  </si>
  <si>
    <t>Cervantes</t>
  </si>
  <si>
    <t>Quirino</t>
  </si>
  <si>
    <t>Suyo</t>
  </si>
  <si>
    <t>Bacnotan</t>
  </si>
  <si>
    <t>Bangar</t>
  </si>
  <si>
    <t>Aringay</t>
  </si>
  <si>
    <t>Caba</t>
  </si>
  <si>
    <t>Tubao</t>
  </si>
  <si>
    <t>Bauang</t>
  </si>
  <si>
    <t>Pugo</t>
  </si>
  <si>
    <t>Sto. Tomas</t>
  </si>
  <si>
    <t>Ballesteros</t>
  </si>
  <si>
    <t>Lasam</t>
  </si>
  <si>
    <t>Piat</t>
  </si>
  <si>
    <t>Tuao</t>
  </si>
  <si>
    <t>Cabagan</t>
  </si>
  <si>
    <t>Delfin Albano</t>
  </si>
  <si>
    <t>Concern Farmers Credit Cooperative</t>
  </si>
  <si>
    <t>CABANUANGAN IRRIGATORS' ASSOCIATION, INC.</t>
  </si>
  <si>
    <t>St. Joseph House of Spirituality Farmers Credit Cooperative</t>
  </si>
  <si>
    <t>Sto Tomas</t>
  </si>
  <si>
    <t>Tumauini</t>
  </si>
  <si>
    <t>Gamu</t>
  </si>
  <si>
    <t>RIZAL SMALL FARMERS ASSOCIATION</t>
  </si>
  <si>
    <t>Naguilian</t>
  </si>
  <si>
    <t>Minanga Rice and Corn Producers Cooperative</t>
  </si>
  <si>
    <t>San Mariano</t>
  </si>
  <si>
    <t>Alibadabad Farmers Irrigators Association Inc.</t>
  </si>
  <si>
    <t>Angadanan</t>
  </si>
  <si>
    <t>MALIWANAG IRRIGATORS ASSOCIATION, INC.</t>
  </si>
  <si>
    <t>Jones</t>
  </si>
  <si>
    <t>VILLALINDA-JONES IRRIGATORS ASSOCIATION, INC.</t>
  </si>
  <si>
    <t>D A R I P IRRIGATORS ASSOCIATION, INC.</t>
  </si>
  <si>
    <t>NAGUIMOTOL IRRIGATORS ASSOCIATION, INC.</t>
  </si>
  <si>
    <t>San Guillermo</t>
  </si>
  <si>
    <t>PAGNAM-AYAN IRRIGATORS ASSOCIATION, INC.</t>
  </si>
  <si>
    <t>Aritao</t>
  </si>
  <si>
    <t>Kasibu</t>
  </si>
  <si>
    <t>Santa Fe</t>
  </si>
  <si>
    <t>BATAAN</t>
  </si>
  <si>
    <t>Abucay</t>
  </si>
  <si>
    <t>Hermosa</t>
  </si>
  <si>
    <t>Morong</t>
  </si>
  <si>
    <t>Bagac</t>
  </si>
  <si>
    <t>Limay</t>
  </si>
  <si>
    <t>Orion</t>
  </si>
  <si>
    <t>BULACAN</t>
  </si>
  <si>
    <t>Malolos</t>
  </si>
  <si>
    <t>Bulakan</t>
  </si>
  <si>
    <t>Calumpit</t>
  </si>
  <si>
    <t>Plaridel</t>
  </si>
  <si>
    <t>Aliaga</t>
  </si>
  <si>
    <t>Nampicuan</t>
  </si>
  <si>
    <t>Talavera</t>
  </si>
  <si>
    <t>Science City of Muñoz</t>
  </si>
  <si>
    <t>Carranglan</t>
  </si>
  <si>
    <t>Llanera</t>
  </si>
  <si>
    <t>Lupao</t>
  </si>
  <si>
    <t>Talugtug</t>
  </si>
  <si>
    <t>Cabanatuan</t>
  </si>
  <si>
    <t>Laur</t>
  </si>
  <si>
    <t>Cabiao</t>
  </si>
  <si>
    <t>Magalang</t>
  </si>
  <si>
    <t>Floridablanca</t>
  </si>
  <si>
    <t>Arayat</t>
  </si>
  <si>
    <t>Mexico</t>
  </si>
  <si>
    <t>Sta. Ana</t>
  </si>
  <si>
    <t>TARLAC</t>
  </si>
  <si>
    <t>Camiling</t>
  </si>
  <si>
    <t>Pura</t>
  </si>
  <si>
    <t>San Clemente</t>
  </si>
  <si>
    <t>Tarlac City</t>
  </si>
  <si>
    <t>Bamban</t>
  </si>
  <si>
    <t>Candelaria</t>
  </si>
  <si>
    <t>Iba</t>
  </si>
  <si>
    <t>CAVITE</t>
  </si>
  <si>
    <t>Maragondon</t>
  </si>
  <si>
    <t>LAGUNA</t>
  </si>
  <si>
    <t>Cabuyao City</t>
  </si>
  <si>
    <t>Nagcarlan</t>
  </si>
  <si>
    <t>Calamba City</t>
  </si>
  <si>
    <t>QUEZON</t>
  </si>
  <si>
    <t>Sampaloc</t>
  </si>
  <si>
    <t>Sariaya</t>
  </si>
  <si>
    <t>General Luna</t>
  </si>
  <si>
    <t>OCCIDENTAL MINDORO</t>
  </si>
  <si>
    <t>Abra de Ilog</t>
  </si>
  <si>
    <t>Mamburao</t>
  </si>
  <si>
    <t>PALAWAN</t>
  </si>
  <si>
    <t>El Nido</t>
  </si>
  <si>
    <t>San Vicente</t>
  </si>
  <si>
    <t>Taytay</t>
  </si>
  <si>
    <t>MASBATE</t>
  </si>
  <si>
    <t>Mobo</t>
  </si>
  <si>
    <t>CAPIZ</t>
  </si>
  <si>
    <t>Dao</t>
  </si>
  <si>
    <t>San Joaquin</t>
  </si>
  <si>
    <t>Cortes</t>
  </si>
  <si>
    <t>Bien Unido</t>
  </si>
  <si>
    <t>LEYTE</t>
  </si>
  <si>
    <t>Tolosa</t>
  </si>
  <si>
    <t>Villaba</t>
  </si>
  <si>
    <t>Isabel</t>
  </si>
  <si>
    <t>Palompon</t>
  </si>
  <si>
    <t>Inopacan</t>
  </si>
  <si>
    <t>Matalom</t>
  </si>
  <si>
    <t>SOUTHERN LEYTE</t>
  </si>
  <si>
    <t>Bontoc</t>
  </si>
  <si>
    <t>Malitbog</t>
  </si>
  <si>
    <t>Tomas Oppus</t>
  </si>
  <si>
    <t>SAMAR</t>
  </si>
  <si>
    <t>Ipil</t>
  </si>
  <si>
    <t>Roseller T. Lim</t>
  </si>
  <si>
    <t>Sominot</t>
  </si>
  <si>
    <t>LIBERTAD FARMERS ASSOCIATION</t>
  </si>
  <si>
    <t>Dumalinao</t>
  </si>
  <si>
    <t>Guipos</t>
  </si>
  <si>
    <t>Kumalarang</t>
  </si>
  <si>
    <t>Sapad</t>
  </si>
  <si>
    <t>MABUGNAO FARMER'S ASSOCIATION PAMANA SLPA</t>
  </si>
  <si>
    <t>Sultan Naga Dimaporo</t>
  </si>
  <si>
    <t>Aloran</t>
  </si>
  <si>
    <t>CARAGA</t>
  </si>
  <si>
    <t>Las Nieves</t>
  </si>
  <si>
    <t>Kitcharao</t>
  </si>
  <si>
    <t>Jabonga</t>
  </si>
  <si>
    <t>Carrascal</t>
  </si>
  <si>
    <t>Marihatag</t>
  </si>
  <si>
    <t>Tagbina</t>
  </si>
  <si>
    <t>KABABAIHAN RIC/ ASSOCIATION</t>
  </si>
  <si>
    <t>BANGAR IA FARMERS ASSOCIATION</t>
  </si>
  <si>
    <t>Barangay Local Government Unit Chalalo</t>
  </si>
  <si>
    <t>Barangay Local Government Unit Butac</t>
  </si>
  <si>
    <t>ALUPAPAN FARMERS &amp; FISHERFOLKS ASSOCIATION</t>
  </si>
  <si>
    <t>LOWER PIEZA FARMERS ASSOCIATION</t>
  </si>
  <si>
    <t>TUROD PANNOP IRRIGATORS ASSOCIATION</t>
  </si>
  <si>
    <t>PANGASINAN</t>
  </si>
  <si>
    <t>Local Government Unit-Burgos</t>
  </si>
  <si>
    <t xml:space="preserve">Sual </t>
  </si>
  <si>
    <t>CAPANTOLAN, AMIANAN FARMERS IRRIGATORS ASSOCIATION INC.</t>
  </si>
  <si>
    <t>Camagsingalan Community Service Group Multi Purpose Cooperative</t>
  </si>
  <si>
    <t>CAMALIN DAU FARMERS ASSOCIATION INC.</t>
  </si>
  <si>
    <t>BOCACLEO, AGUILAR FARMERS ASSOCIATION INC.</t>
  </si>
  <si>
    <t>PANACOL, AGUILAR FARMERS &amp; IRRIGATORS ASSOCIATION INC.</t>
  </si>
  <si>
    <t>FARMERS AND GOAT RAISERS ASSOCIATION OF BASISTA, INC.</t>
  </si>
  <si>
    <t>DUMPAY SUNNYSIDE FARMERS ASSOCIATION INC.</t>
  </si>
  <si>
    <t>NAVATAT FARMERS ASSOCIATION INC.</t>
  </si>
  <si>
    <t>SOUTHERN PARAYAO FARMERS IRRIGATORS ASSOCIATION, INC.</t>
  </si>
  <si>
    <t>PANGASCASAN FARMERS P4MP INC.</t>
  </si>
  <si>
    <t>PORUMBA IRRIGATORS ASSOCIATION INC.</t>
  </si>
  <si>
    <t>ST. FRANCIS PAMBANSANG MANNALON, MAGBABAUL, MAG-UUMA, MAGSASAKA NG PILIPINAS INC.</t>
  </si>
  <si>
    <t>GUESET GOLDEN HARVEST FARMERS ASSOCIATION INC.</t>
  </si>
  <si>
    <t>Bolo Grainfields Farmers Association Inc.</t>
  </si>
  <si>
    <t>MASAGANANG LAOIS FARMERS ASSOCIATION INC.</t>
  </si>
  <si>
    <t>ELP FARMERS, FISHERFOLKS AND LIVESTOCK RAISERS ASSOCIATION INC.</t>
  </si>
  <si>
    <t>BLP FARMERS AND IRRIGATORS ASSOCIATION, INC.</t>
  </si>
  <si>
    <t>ALIWEKWEK FISHERFOLKS, FARMERS AND IRRIGATORS ASSOCIATION INC.</t>
  </si>
  <si>
    <t>PONGLO MUELAG COMMUNAL IRRIGATORS AND FARMERS ASSOCIATION (POMCIFA) INC.</t>
  </si>
  <si>
    <t>SALAVANTE MANGATAREM FARMERS ASSOCIATION, INC.</t>
  </si>
  <si>
    <t>Bunlalacao Rang-ay Rice and Corn Farmers Association Incorporated</t>
  </si>
  <si>
    <t>DORONGAN KETAKET FARMERS ASSOCIATION INC.</t>
  </si>
  <si>
    <t>MAANOS FARMERS ASSOCIATION INC.</t>
  </si>
  <si>
    <t>BALON LILIMASAN FARMERS ASSOCIATION INC.</t>
  </si>
  <si>
    <t>PINAGKAISA PANGOLOAN IRRIGATORS ASSOCIATION INC.</t>
  </si>
  <si>
    <t>Carusucan Agrarian Reform Cooperative (CARCO)</t>
  </si>
  <si>
    <t>SAPANG, STA. BARBARA IRRIGATORS ASSOCIATION INC.</t>
  </si>
  <si>
    <t>ALIGUAS MARUNONG IRRIGATORS ASSOCIATION INC.</t>
  </si>
  <si>
    <t>WHITESTONE INTEGRATED FARMERS ASSOCIATION</t>
  </si>
  <si>
    <t>ARTACHO FARMERS ASSOCIATION</t>
  </si>
  <si>
    <t>PRIMICIAS FARMERS ASSOCIATION</t>
  </si>
  <si>
    <t xml:space="preserve">KETEGAN FARMERS ASSOCIATION </t>
  </si>
  <si>
    <t>BARANGAY SAN FELIPE SUR FARMERS ASSOCIATION INC.</t>
  </si>
  <si>
    <t>BARANGAY MANGKASUY BINALONAN FARMERS ASSOCIATION INC.</t>
  </si>
  <si>
    <t>BARANGAY PASILENG SUR BINALONAN FARMERS ASSOCIATION, INCORPORATED</t>
  </si>
  <si>
    <t>BRGY. CAPAS, BINALONAN FARMERS ASSOCIATION INC.</t>
  </si>
  <si>
    <t>NANBAGATAN FARMERS ASSOCIATION INC.</t>
  </si>
  <si>
    <t>CASANTIAGOAN FARMERS ASSOCIATION INC.</t>
  </si>
  <si>
    <t>CABILAOAN FARMERS ASSOCIATION INCORPORATED</t>
  </si>
  <si>
    <t>NAGBANAUAR FARMERS ASSOCIATION INC.</t>
  </si>
  <si>
    <t>PANGKABUHAYAN BALLIGI RICO ASSOCIATION INC.</t>
  </si>
  <si>
    <t>Pozurrobio</t>
  </si>
  <si>
    <t>MAUNLAD IRRIGATORS-TALOGTOG FARMERS ASSOCIATION INC.</t>
  </si>
  <si>
    <t>BARANGAY CALUNETAN FARMERS IRRIGATORS ASSOCIATION INC.</t>
  </si>
  <si>
    <t>SAPID DAM FARMER IRRIGATORS ASSOCIATION, INC.</t>
  </si>
  <si>
    <t>CAFLORESAN CONSUMERS COOPERATIVE</t>
  </si>
  <si>
    <t>TANGAL BINGIT FARMERS ASSOCIATION INC.</t>
  </si>
  <si>
    <t>LABIT PROPER, URDANETA CITY FARMERS ASSOCIATION INC.</t>
  </si>
  <si>
    <t>Eastern Pangasinan Agriculture Cooperative (EPANG-ACO)</t>
  </si>
  <si>
    <t>ASENSADONG MAGSASAKA NG URDANETA CITY INC.</t>
  </si>
  <si>
    <t>Blessed Barangobong Community Multi Purpose Cooperative</t>
  </si>
  <si>
    <t>NEW BALIKATAN BARRACA FARMERS IRRIGATORS ASSOCIATION INC.</t>
  </si>
  <si>
    <t>Tombod Farmers Multi Purpose Cooperative</t>
  </si>
  <si>
    <t>RANG-AY DUPAC INTEGRATED FARMERS ASSOCIATION INC.</t>
  </si>
  <si>
    <t>Nagkaisa Multi-Purpose Cooperative</t>
  </si>
  <si>
    <t>Bantog Samahang Nayon Multi Purpose Cooperative</t>
  </si>
  <si>
    <t>CABALLAYBAAN DAM FARMERS IRRIGATORS' ASSOCIATION, INC.</t>
  </si>
  <si>
    <t>Balungao Progressive Farmers Multi Purpose Cooperative</t>
  </si>
  <si>
    <t>BALUNGAO MULTI-AGRI FARMERS ASSOCIATION Inc.</t>
  </si>
  <si>
    <t>SITIO NINING FARMERS ASSOCIATION</t>
  </si>
  <si>
    <t>POBLACION EAST AND SALUD FARMERS ASSOCIATION INC.</t>
  </si>
  <si>
    <t>TOMANA WEST RICE GROWERS AND PRODUCERS ASSOCIATION INC.</t>
  </si>
  <si>
    <t>Bigay Biyaya Multi Purpose Cooperative</t>
  </si>
  <si>
    <t>PALIKPAK 555 FARMERS IRRIGATORS ASSOCIATION INC.</t>
  </si>
  <si>
    <t>CAGUITOR SAN MANUEL IRRIGATORS ASSOCIATION INC.</t>
  </si>
  <si>
    <t>Flores Multi Purpose Cooperative</t>
  </si>
  <si>
    <t>Bolintaguen Multi Purpose Cooperative</t>
  </si>
  <si>
    <t>DIPALO-CFB IRRIGATORS ASSOCIATION, INC.</t>
  </si>
  <si>
    <t>MANVISTA IRRIGATORS ASSOCIATION INC.</t>
  </si>
  <si>
    <t>4KD DIPALO IRRIGATORS ASSOCIATION, INC.</t>
  </si>
  <si>
    <t>CARSAN KADUNGODUNGO IRRIGATORS ASSOCIATION INC.</t>
  </si>
  <si>
    <t>BALILA SAN QUINTIN IRRIGATORS ASSOCIATION INC.</t>
  </si>
  <si>
    <t>De Pila Agriculture Cooperative</t>
  </si>
  <si>
    <t>SAMAHAN NG MGA MAGBUBUKID NG CARRIEDO, TAYUG, PANGASINAN, INC.</t>
  </si>
  <si>
    <t>SAPALAZA IRRIGATORS ASSOCIATION INC.</t>
  </si>
  <si>
    <t>PABIBINGAYAN TI MANNALON FARMERS ASSOCIATION INCORPORATED</t>
  </si>
  <si>
    <t>D' Plowman Multi Purpose Cooperative</t>
  </si>
  <si>
    <t>Agrao Multi-Purpose Cooperative</t>
  </si>
  <si>
    <t>Cauayan Multi Purpose Cooperative</t>
  </si>
  <si>
    <t>Taradio Multi Purpose Cooperative</t>
  </si>
  <si>
    <t>Asenso Umingan Multi-Purpose Cooperative</t>
  </si>
  <si>
    <t>BARO NGA NAMNAMA TI MANNALON IRRIGATORS ASSOCIATION</t>
  </si>
  <si>
    <t>ILOCOS SUR</t>
  </si>
  <si>
    <t>LUPYAS PIMILON FARMERS ASSOCIATION Inc.</t>
  </si>
  <si>
    <t>NAMBARAN FARMERS ASSOCIATION INC.</t>
  </si>
  <si>
    <t>PANAY STO. DOMINGO FARMERS ASSOCIATION INC.</t>
  </si>
  <si>
    <t>G. Del Pilar</t>
  </si>
  <si>
    <t>MATUE - BUTARAG FARMERS ASSOCIATION INC.</t>
  </si>
  <si>
    <t>KENBISAY FARMERS ASSOCIATION INC.</t>
  </si>
  <si>
    <t>BUSSOT FARMERS ASSOCIATION INC.</t>
  </si>
  <si>
    <t>NAMECBECAN FARMERS ASSOCIATION</t>
  </si>
  <si>
    <t>BARANGAY LIBANG, CERVANTES ILOCOS SUR FARMERS' ASSOCIATION, INC.</t>
  </si>
  <si>
    <t>COMILLAS SOUTH PALAY FARMERS ASSOCIATION, INC.</t>
  </si>
  <si>
    <t>CANLABATU COMMUNAL IRRIGATORS ASSOCIATION, INC.</t>
  </si>
  <si>
    <t>LA UNION</t>
  </si>
  <si>
    <t>BASU NI AMBU IRRIGATORS ASSOCIATION, INC.</t>
  </si>
  <si>
    <t>AGNAFIA (AGNA FARMERS AND IRRIGATORS ASSOCIATION), INC.</t>
  </si>
  <si>
    <t>RISINTAL FARMERS IRRIGATORS' ASSOCIATION OF BANGAR LA UNION, INC.</t>
  </si>
  <si>
    <t>BACSAYAN SAN JUAN LA UNION FARMERS IRRIGATORS' ASSOCIATION, INC.</t>
  </si>
  <si>
    <t>FARMERS IRRIGATORS ASSOCIATION OF DASAY SAN JUAN, LA UNION INC.</t>
  </si>
  <si>
    <t>Cabaroan Agricultural Multi Purpose Cooperative</t>
  </si>
  <si>
    <t>CARCARMAY FARMERS ASSOCIATION INCORPORATED</t>
  </si>
  <si>
    <t>NAGATIRAN FARMERS ASSOCIATION IN BACNOTAN LA UNION INC.</t>
  </si>
  <si>
    <t xml:space="preserve">Balaoan </t>
  </si>
  <si>
    <t>BUNGOL - CAMILING FARM SERVICE PROVIDERS ASSOCIATION INC.</t>
  </si>
  <si>
    <t>Barangay Local Government Unit-Masupe</t>
  </si>
  <si>
    <t>OAQUI NO.3 FARMERS ASSOCIATION LUNA LA UNION INC.</t>
  </si>
  <si>
    <t>BARANGOBONG FARMER ASSOCIATION OF LUNA LA UNION INC.</t>
  </si>
  <si>
    <t>MACABATO-SAN JUAN IRRIGATORS' ASSOCIATION INC.</t>
  </si>
  <si>
    <t>SAN SIMON MANNALON ASSOCIATION, INC.</t>
  </si>
  <si>
    <t>San Jose - San Joaquin Multi Purpose Cooperative</t>
  </si>
  <si>
    <t>MANNALON A NASALUKAG FARMERS ASSOCIATION OF AGOO INC.</t>
  </si>
  <si>
    <t>SAN CARLOS (CABALU) FARMERS AND FISHERMEN'S ASSOCIATION INC.</t>
  </si>
  <si>
    <t>SANTIAGO SUR, CABA LA UNION FISHERMEN &amp; FARMERS ASSOCIATION INC.</t>
  </si>
  <si>
    <t>SAN CORNELIO CABA LA UNION FARMERS ASSOCIATION INC.</t>
  </si>
  <si>
    <t>FIAST (FARMERS IRRIGATORS ASSOCIATION OF STO. TOMAS), INC.</t>
  </si>
  <si>
    <t>Barangay Local Government Unit- Patak</t>
  </si>
  <si>
    <t>Farmers and Fisherfolks Association of Ambaracao Sur Naguilian La Union Inc.</t>
  </si>
  <si>
    <t>Magungunay Naguilian Farmers Association Inc.</t>
  </si>
  <si>
    <t>Lioac Sur Farmers Association Inc.</t>
  </si>
  <si>
    <t>Barangay Local Government Unit-Paringao</t>
  </si>
  <si>
    <t>Barangay Local Government Unit of Cabalayangan</t>
  </si>
  <si>
    <t>CATADUPAC IRRIGATORS' ASSOCIATION INC.</t>
  </si>
  <si>
    <t>IMELDA BURGOS FARMERS ASSOCIATION INC.</t>
  </si>
  <si>
    <t>LIBTONG BURGOS FARMERS ASSOCIATION INC.</t>
  </si>
  <si>
    <t>UPLAND AND LOWLAND BURGOS FARMERS ASSOCIATION, INC.</t>
  </si>
  <si>
    <t>LINUAN FARMERS ASSOCIATION INC.</t>
  </si>
  <si>
    <t>CATAGUINTINGAN SWISA INC.</t>
  </si>
  <si>
    <t>FARMER-IRRIGATORS ASSOCIATION OF ROSARIO, LA UNION, INC.</t>
  </si>
  <si>
    <t>BUED CIS DAM 1 IRRIGATORS' SERVICE ASSOCIATION, INC.</t>
  </si>
  <si>
    <t>Halog West Producers Cooperative</t>
  </si>
  <si>
    <t>HALOG EAST FARM SERVICE PROVIDERS ASSOCIATION INC.</t>
  </si>
  <si>
    <t>POBLACION GONZALES TUBAO LA UNION FARMERS ASSOCIATION INC.</t>
  </si>
  <si>
    <t>ILOCOS NORTE</t>
  </si>
  <si>
    <t>PAGUDPUD ACTIVE FARMERS ASSOCIATION - PAFA INC.</t>
  </si>
  <si>
    <t>LIGAYA KABUKIRAN IRRIGATORS ASSOCIATION INC.</t>
  </si>
  <si>
    <t>55 - A BARIT FARMERS ASSOCIATION INC.</t>
  </si>
  <si>
    <t>CATABAN FARMERS ASSOCIATION INC.</t>
  </si>
  <si>
    <t>47 BENGCAG FARMERS ASSOCIATION INC.</t>
  </si>
  <si>
    <t>PASUQUIN ABAGAT DAYA FARMERS ASSOCIATION, INC.</t>
  </si>
  <si>
    <t>SAN JUAN ICAS - MANUEL FARMERS ASSOCIATION, INC.</t>
  </si>
  <si>
    <t>SUSUGAEN FARMERS AND FISHERMEN ASSOCIATION, INC.</t>
  </si>
  <si>
    <t>ZANJERA LAPAZ TAGUIPORO IRRIGATORS ASSOCIATION INC.</t>
  </si>
  <si>
    <t>SANJERA DE SALES INC.</t>
  </si>
  <si>
    <t>ZANJERA CASILIAN IRRIGATORS' ASSOCIATION INC.</t>
  </si>
  <si>
    <t>SARICAO UPLAND FARMERS ASSOCIATION INC.</t>
  </si>
  <si>
    <t>ZANJERA SAN JUAN PAMBANSANG MANNALON MAG-UUMA MAGBABAUL MAGSASAKA NG PILIPINAS INC.</t>
  </si>
  <si>
    <t>ZANJERA TAGUIPURO - CAGAT SMALL WATER IRRIGATORS ASSOCIATION INC.</t>
  </si>
  <si>
    <t>TIMPUYOG TI STA. MARIA - SAN ANTONIO IRRIGATORS ASSOCIATION INC.</t>
  </si>
  <si>
    <t>PERLAS ITI DAYA IRRIGATORS ASSOCIATION INC.</t>
  </si>
  <si>
    <t>SANGJERA NAGCARSUAN FARMERS ASSOCIATION, INCORPORATED</t>
  </si>
  <si>
    <t>Sarrat Agriculture Cooperative</t>
  </si>
  <si>
    <t>FARMERS &amp; FISHERMEN OF PIAS NORTE CURRIMAO ASSOCIATION INC.</t>
  </si>
  <si>
    <t>BALAIGI CURRIMAO FARMERS ASSOCIATION INC.</t>
  </si>
  <si>
    <t>DANAW FARMERS ASSOCIATION OF CURRIMAO INC.</t>
  </si>
  <si>
    <t>NAGLAYAAN - VER ET AL IA INC.</t>
  </si>
  <si>
    <t>KADAANAN-KABAROAN-KAPIGUED FARMERS ASSOCIATION INCORPORATED</t>
  </si>
  <si>
    <t>BAGBAGO NORTH AND SOUTH FARMERS ASSOCIATION INC.</t>
  </si>
  <si>
    <t>ZANJERA DE MAPALAD IRRIGATORS ASSOCIATION INC.</t>
  </si>
  <si>
    <t>ZANJERA DE CAPIDDIGAN FARMERS ASSOCIATION INC.</t>
  </si>
  <si>
    <t>Pacifico Multi Purpose Cooperative, Inc.</t>
  </si>
  <si>
    <t>ZANJERA DE BALBALAY FARMERS ASSOCIATION, INC.</t>
  </si>
  <si>
    <t>CADAANAN TABUCBUC FARMERS ASSOCIATION INC.</t>
  </si>
  <si>
    <t>ZANJERA BALIOEG PROPER FARMERS ASSOCIATION INC.</t>
  </si>
  <si>
    <t>BARBARANGAY FARMERS ASSOCIATION FOR AGRICULTURAL DEVELOPMENT INC.</t>
  </si>
  <si>
    <t>ZANJERA CABALISAN SINAMAR FARMERS ASSOCIATION INC.</t>
  </si>
  <si>
    <t>Garnaden Multi Purpose Cooperative</t>
  </si>
  <si>
    <t>GARNADEN FARMERS ASSOCIATION, INC.</t>
  </si>
  <si>
    <t>SALUKAG CALLAGUIP IRRIGATORS ASSOCIATION INCORPORATED</t>
  </si>
  <si>
    <t>BARANGAY LAP-LAPUG FARMERS ASSOCIATION INC.</t>
  </si>
  <si>
    <t>REGION-II</t>
  </si>
  <si>
    <t>Cabuluan Farmers Multi-Purpose Cooperative</t>
  </si>
  <si>
    <t>BAYBAYOG FARMERS IRRIGATORS ASSOCIATION INC.</t>
  </si>
  <si>
    <t>Gimong ti Rebecca Farmers Irrigators Association Inc.</t>
  </si>
  <si>
    <t>ISCA SMALL WATER IRRIGATION SYSTEM ASSOCIATION INC.</t>
  </si>
  <si>
    <t>LAL-LO EAST IRRIGATORS ASSOCIATION, INCORPORATED</t>
  </si>
  <si>
    <t>St. Dominique Agriculture Cooperative</t>
  </si>
  <si>
    <t>Sta Teresita</t>
  </si>
  <si>
    <t>ALUCAO FEDERATION OF IRRIGATORS ASSOCIATION INC.</t>
  </si>
  <si>
    <t>MANNALON TI SIMBALUCA IRRIGATORS ASSOCIATION INC.</t>
  </si>
  <si>
    <t>TAGAO SMALL WATER IRRIGATION SYSTEM ASSOCIATION, INC.</t>
  </si>
  <si>
    <t>AGUIBOSORAN SMALL WATER IRRIGATION SYSTEM ASSOCIATION, INC.</t>
  </si>
  <si>
    <t>Malaueg Savings and Trading Cooperative</t>
  </si>
  <si>
    <t xml:space="preserve">Villamor Small Water Irrigation System Association, Inc </t>
  </si>
  <si>
    <t>BANWAR TI MANNALON IRRIGATORS ASSOCIATION, INC.</t>
  </si>
  <si>
    <t>TOMASABEL SMALL WATER IRRIGATION SYSTEM ASSOCIATION, INC.</t>
  </si>
  <si>
    <t>FARMERS ASSOCIATION OF SOUTHWEST DELFIN ALBANO</t>
  </si>
  <si>
    <t>Ilagan City</t>
  </si>
  <si>
    <t>PASA DAM FARMERS IRRIGATORS ASSOCIATION, INC.</t>
  </si>
  <si>
    <t>SAN VICENTE-DALENA NARANG-AY FARMER IRRIGATOR'S ASSOCIATION, INC.</t>
  </si>
  <si>
    <t>MINANGA-BUNGAD-DALENA FARMER IRRIGATORS' ASSOCIATION, INC.</t>
  </si>
  <si>
    <t>Paculagu Irrigators Association Agriculture Cooperative</t>
  </si>
  <si>
    <t>AMYANAN BUBUG IRRIGATORS ASSOCIATION INC.</t>
  </si>
  <si>
    <t>SAMAHANG MAGBUBUKID NG ANTAGAN 2 TUMAUINI IRRIGATORS' ASSOCIATION, INC.</t>
  </si>
  <si>
    <t>MORORAN IRRIGATORS' ASSOCIATION, INC.</t>
  </si>
  <si>
    <t>NAMNAMA FARMERS IRRIGATORS ASSN., INC.</t>
  </si>
  <si>
    <t>PAGWADAN FARMERS ASSOCIATION</t>
  </si>
  <si>
    <t>BARU A LANGA TI MANNALON FARMERS ASSOCIATION</t>
  </si>
  <si>
    <t>MANSIBANG IRRIGATORS ASSOCIATION, INC.</t>
  </si>
  <si>
    <t>CASALA LIVELIHOOD FARMERS IRRIGATORS' ASSOCIATION INC.</t>
  </si>
  <si>
    <t>LATERAL I EXTRA IRRIGATORS' ASSOCIATION, INC.</t>
  </si>
  <si>
    <t>SADIA IRRIGATORS ASSOCIATION, INC.</t>
  </si>
  <si>
    <t>St. Peters Episcopal Multipurpose Cooperative</t>
  </si>
  <si>
    <t>D3 COUNCIL OF IRRIGATORS' ASSOCIATION, INC.</t>
  </si>
  <si>
    <t>C SERIES CIA, INC.</t>
  </si>
  <si>
    <t>OSCARIZ MAIN CANAL IRRIGATORS ASSN. (OMC-CIA) INC.</t>
  </si>
  <si>
    <t>Jamas Agriculture Cooperative</t>
  </si>
  <si>
    <t>DUMAWAG IRRIGATORS' ASSOCIATION, INC.</t>
  </si>
  <si>
    <t>BRGY. PALACIAN FARMERS IRRIGATORS' ASSOCIATION, INC.</t>
  </si>
  <si>
    <t>Santiago</t>
  </si>
  <si>
    <t>Santiago Amos Credit and Development Cooperative (SACDECO)</t>
  </si>
  <si>
    <t>BUENAVISTA MULTI-PURPOSE COOPERATIVE</t>
  </si>
  <si>
    <t>FARMERS COUNCIL OF IRRIGATORS' ASSOCIATION, INC.</t>
  </si>
  <si>
    <t>ARAPAAP IRRIGATORS ASSOCIATION, INC</t>
  </si>
  <si>
    <t>NIA PUMPING STATION NO.2 BURGOS COUNCIL OF IRRIGATORS ASSOCIATION, INC.</t>
  </si>
  <si>
    <t>MACAÑAO, PILOT IRRIGATORS' ASSOCIATION, INC.</t>
  </si>
  <si>
    <t>LIPIT-TRINIDAD SMALL WATER IRRIGATION SYSTEM ASSOCIATION INC.</t>
  </si>
  <si>
    <t>Mallig FST Multi-Purpose Cooperative</t>
  </si>
  <si>
    <t>SOUTH EASTERN QUEZON FARMERS IRRIGATORS ASSN. INC.</t>
  </si>
  <si>
    <t>MALEQ FARMERS IRRIGATORS ASSOCIATION, INC.</t>
  </si>
  <si>
    <t>San Juan IA Inc</t>
  </si>
  <si>
    <t>HILLSIDE IRRIGATORS' ASSOCIATION, INC</t>
  </si>
  <si>
    <t>REGTA IRRIGATORS ASSOCIATION, INC.</t>
  </si>
  <si>
    <t>SADIRI, MABUHAY, BANNAWAG, BUILDERS, NDC FILIPINAS (SMBBF) COUNCIL OF IRRIGATORS ASSOCIATION (CIA), INC.</t>
  </si>
  <si>
    <t>SANMANVILFER IRRIGATORS ASSOCIATION, INC.</t>
  </si>
  <si>
    <t>TRIPLE SAN IRRIGATORS ASSOCIATION OF ECHAGUE, INC.</t>
  </si>
  <si>
    <t>DINGADING GROUP OF FARMERS ORGANIZATION (DIGFO)</t>
  </si>
  <si>
    <t>GUAM INTEGRATED FARMERS ASSOCIATION</t>
  </si>
  <si>
    <t>BURGOS INTEGRATED FARMER'S ASSOCIATION</t>
  </si>
  <si>
    <t>CECAF IRRIGATORS ASSOCIATION, INC.</t>
  </si>
  <si>
    <t>Samahang Magsasaka IA Inc.</t>
  </si>
  <si>
    <t>PUROK SAN FRANCISCO BANGANAN DARAPIDAP IRRIGATORS ASSOCIATION INC.</t>
  </si>
  <si>
    <t>BAGBAG BANGANAN CUTAR ARITAO IRRIGATORS ASSOCIATION INC.</t>
  </si>
  <si>
    <t>Bagabag</t>
  </si>
  <si>
    <t>Lantap Tayak AI Inc</t>
  </si>
  <si>
    <t>CAREB-STA. CRUZ PAGNAM-AYAN IRRIGATORS ASSOCIATION INC.</t>
  </si>
  <si>
    <t>LUYANG-SAN NICOLAS IRRIGATORS ASSOCIATION INC.</t>
  </si>
  <si>
    <t>LA TORRE CASAT IRRIGATORS ASSOCIATION INC.</t>
  </si>
  <si>
    <t>Dupax Del Sur</t>
  </si>
  <si>
    <t>ARWAT PALABOTAN IRRIGATORS ASSOCIATION INC.</t>
  </si>
  <si>
    <t>MAPAGNAT DENNEP IRRIGATORS ASSOCIATION INC.</t>
  </si>
  <si>
    <t>WANGAL IRRIGATORS DEV'T. ASSOCIATION, INC.</t>
  </si>
  <si>
    <t>MALIGAYA PUDI IRRIGATORS ASSOCIATION INC.</t>
  </si>
  <si>
    <t>PENTOR FARMER'S ASSOCIATION</t>
  </si>
  <si>
    <t>SABANAH LUMANTANG IRRIGATORS ASSOCIATION INC.</t>
  </si>
  <si>
    <t>TUCOP FARMERS ASSOCIATION</t>
  </si>
  <si>
    <t>SAMAHAN NG MGA MAGSASAKA NG BARANGAY SAPANG BALAS</t>
  </si>
  <si>
    <t>BALSIK FARMERS RICE CORN ASSOCIATION</t>
  </si>
  <si>
    <t>MABUCO FARMERS ASSOCIATION</t>
  </si>
  <si>
    <t>HERMOSA BATAAN EAGLE FARMER'S ASSOCIATION INC.</t>
  </si>
  <si>
    <t>4T PALAY CHECK ASSOCIATION</t>
  </si>
  <si>
    <t>BAYAN MASAPSAP IRRIGATORS ASSOCIATION INC.</t>
  </si>
  <si>
    <t>MULAWIN-PAG-ASA INTEGRATED IA, INC.</t>
  </si>
  <si>
    <t>BATOL IRRIGATORS SERVICE ASSOCIATION MAGSASAKA MANGGAGAWA</t>
  </si>
  <si>
    <t>SAPA - SIRI FARMERS ASSOCIATION</t>
  </si>
  <si>
    <t>LOWER TIWALA FARMERS ASSN. INC.</t>
  </si>
  <si>
    <t>SAMAHAN NG MGA MANGGAGAWANG BUKID SA SAMAL, INC.</t>
  </si>
  <si>
    <t>Baliuag</t>
  </si>
  <si>
    <t>Sulivan-Tilapayong Farmers Association</t>
  </si>
  <si>
    <t>Samahan ng Nagkakaisang Magsasaka Tungo sa Kaunlaran ng Barangay Hinukay</t>
  </si>
  <si>
    <t>Calantipay Farmers Marketing Cooperative</t>
  </si>
  <si>
    <t>Sikap FFS-Palay Check Association Inc.</t>
  </si>
  <si>
    <t>BUBULONG MALAKE FARMERS IRRIGATORS ASSOCIATION INC.</t>
  </si>
  <si>
    <t>Bulacan Farmers Agriculture Cooperative</t>
  </si>
  <si>
    <t>Bagong Pag-asa Agriculture Cooperative</t>
  </si>
  <si>
    <t>Aggressive Multipurpose Cooperative</t>
  </si>
  <si>
    <t>Palayan Multipurpose Cooperative</t>
  </si>
  <si>
    <t>Kakampi Multipurpose Cooperative</t>
  </si>
  <si>
    <t>San Agustin Batasang Bata Matanda Irrigators Association, Inc.</t>
  </si>
  <si>
    <t xml:space="preserve"> San Rafael</t>
  </si>
  <si>
    <t>PASONG INCHIK PALAY AND VEGETABLE GROWERS ASSOCIATION INC.</t>
  </si>
  <si>
    <t xml:space="preserve"> Pandi</t>
  </si>
  <si>
    <t>Samahang Magasaska ng Barangay Masuso (SMBM)</t>
  </si>
  <si>
    <t>GLORYA SA BAGONG MILENYO IRRIGATORS' ASSOCIATION, INC.</t>
  </si>
  <si>
    <t>WESTERN GUIMBA FARMERS IRRIGATORS ASSOCIATION INC.</t>
  </si>
  <si>
    <t>WEST COAST GUIMBA FARMERS IRRIGATORS' ASSOCIATION INC.</t>
  </si>
  <si>
    <t>Tamasa Multipurpose Cooperative</t>
  </si>
  <si>
    <t>BEST Producers Cooperative</t>
  </si>
  <si>
    <t>NACATAMAACO IRRIGATORS ASSOCIATION INC.</t>
  </si>
  <si>
    <t>PAKWANAN-CARABAWAN IRRIGATORS' ASSOCIATION, INC.</t>
  </si>
  <si>
    <t>CALUMPANG, BANTUG NA MUNTI FARMERS' IRRIGATORS' ASSOCIATION, INC.</t>
  </si>
  <si>
    <t>KABALIKAT SA GULAYAN AT SAKAHAN NG LICAB (KGS ng Licab)</t>
  </si>
  <si>
    <t>Licab Credit Cooperative</t>
  </si>
  <si>
    <t>PALSURO STA MARIA IRRIGATORS ASSOCIATION INC.</t>
  </si>
  <si>
    <t>BAKAVISA III IRRIGATORS' ASSOCIATION, INC.</t>
  </si>
  <si>
    <t>Bantug Primary Multipurpose Cooperative</t>
  </si>
  <si>
    <t>SAN ANDRES CAANAWAN IRRIGATORS' ASSOCIATION, INC.</t>
  </si>
  <si>
    <t>BARANGAY SIETE IRRIGATORS' ASSOCIATION, INC.</t>
  </si>
  <si>
    <t>KASANGGA NG RANG-AY IRRIGATORS' ASSOCIATION, INC.</t>
  </si>
  <si>
    <t>Bagong Sikat Science City of Muñoz Multipurpose Cooperative</t>
  </si>
  <si>
    <t>ATOM IRRIGATORS' ASSOCIATION, INC.</t>
  </si>
  <si>
    <t>Eastern Primary Multipurpose Cooperative, Inc.</t>
  </si>
  <si>
    <t>UHAY (Usbong ng Halaman Ay Yaman) Farmer's Association</t>
  </si>
  <si>
    <t>TECTONA GRANDIS PROMISELAND ASSOCIATION, INC.</t>
  </si>
  <si>
    <t>DEGUIREG FARMERS ASSOCIATION INC.</t>
  </si>
  <si>
    <t>Gawad Serbisyo sa Mamamayan ng Barangay Public Service Cooperative (GSMB-PSC)</t>
  </si>
  <si>
    <t>CALBARETO PLANTERS ASSOCIATION INC.</t>
  </si>
  <si>
    <t>LUNARIAN IRRIGATOR'S ASSOCIATION, INC.</t>
  </si>
  <si>
    <t>AB NORTE/SAN NICOLAS PUMP IRRIGATORS' ASSOCIATION, INC.</t>
  </si>
  <si>
    <t>CABIAO-LLANERA IRRIGATORS' ASSOCIATION, INC.</t>
  </si>
  <si>
    <t>ABNORTE - CARIDAD SUR IRRIGATORS ASSN., INC.</t>
  </si>
  <si>
    <t>PALAC-PALAC IRRIGATORS' ASSOCIATION, INC.</t>
  </si>
  <si>
    <t>BONIFRANGOVIC IRRIGATORS' ASSOCIATION, INC.</t>
  </si>
  <si>
    <t xml:space="preserve">A. Bonifacio Norte P.A.R.T. Cooperative </t>
  </si>
  <si>
    <t>OFC SALVACION 1ST LUPAO NUEVA ECIJA</t>
  </si>
  <si>
    <t>NAGKAKAISANG SAMAHAN NG MAGSASAKA NG SALVACION 1ST</t>
  </si>
  <si>
    <t>AGKAYKAYSA NGA MANNALON</t>
  </si>
  <si>
    <t>WATER SYSTEM OF AGUPALO EAST ASSOCIAITON INC.</t>
  </si>
  <si>
    <t>PANTABANGAN SUR FARMERS ASSOCIATION</t>
  </si>
  <si>
    <t>Pantabangan ARC Producers Cooperative</t>
  </si>
  <si>
    <t>DIAMAN CONVERSION PANTABANGAN IRRIGATORS ASSOCIATION INC.</t>
  </si>
  <si>
    <t>SAMA-SAMANG LAKAS NG MAGSASAKA SA TRENTA'Y SAIS IRRIGATORS' ASSOCIATION, INC.</t>
  </si>
  <si>
    <t>MAGSASAKA NG GEN.LUNA RIZAL IRRIGATORS ASSOCIATION INC.</t>
  </si>
  <si>
    <t>AGPAPA FARMERS IRRIGATORS' ASSOCIATION, INC.</t>
  </si>
  <si>
    <t>BELPA IRRIGATORS' ASSOCIATION, INC.</t>
  </si>
  <si>
    <t>BITAMARI IRRIGATORS' ASSOCIATION, INC.</t>
  </si>
  <si>
    <t>SAVERS FARMERS ASSOCIATION, INC.</t>
  </si>
  <si>
    <t>Batch 83 Christ The King Academy Agriculture Cooperative</t>
  </si>
  <si>
    <t>BUTED RICE AND VEGETABLE IRRIGATORS ASSOCIATION INC.</t>
  </si>
  <si>
    <t>HOY GISING IRRIGATORS ASSOCIATION, INC.</t>
  </si>
  <si>
    <t>MAYAPYAP SUR, FARMER'S ASSOCIATION</t>
  </si>
  <si>
    <t>PASACA IRRIGATORS' ASSOCIATION, INC.</t>
  </si>
  <si>
    <t>Bagong Buklod Multipurpose Cooperative</t>
  </si>
  <si>
    <t>Bagong Sibol ng Barangay Rizal Multipurpose Cooperative</t>
  </si>
  <si>
    <t>General Mamerto Natividad</t>
  </si>
  <si>
    <t>TALNORPIPA IRRIGATORS' ASSOCIATION , INC.</t>
  </si>
  <si>
    <t>CAGASATAN IRRIGATORS' ASSOCIATION, INC.</t>
  </si>
  <si>
    <t>WALANG TANGGIHAN IRRIGATORS' ASSOCIATION, INC.</t>
  </si>
  <si>
    <t>BALMA-PINA FARMERS IRRIGATORS' ASSOCIATION, INC.</t>
  </si>
  <si>
    <t>Santa Rosa</t>
  </si>
  <si>
    <t>Gabay ng Diyos MultiPurpose Cooperative</t>
  </si>
  <si>
    <t>RAJAL NORTE PALAY CHECK FARMERS ASSOCIATION</t>
  </si>
  <si>
    <t>NAGKAKA-ISANG MAGSASAKA NG STA.ROSA</t>
  </si>
  <si>
    <t>TELABANCA IRRIGATORS' ASSOCIATION, INC.</t>
  </si>
  <si>
    <t xml:space="preserve">Divina Pastora Multipurpose Cooperative </t>
  </si>
  <si>
    <t>BAYANIHANG MAGSASAKA NG SANGILO ASSOCIATION INC.</t>
  </si>
  <si>
    <t>NAGKAKAISANG BAGO IRRIGATORS ASSOCIATION INC.</t>
  </si>
  <si>
    <t>Jaen</t>
  </si>
  <si>
    <t>Pakul Primary Multipurpose Cooperative</t>
  </si>
  <si>
    <t>Peñaranda</t>
  </si>
  <si>
    <t>PIÑAJAN IRRIGATORS ASSOCIATION INC.</t>
  </si>
  <si>
    <t>NINGAS COGON IRRIGATORS' ASSOCIATION, INC.</t>
  </si>
  <si>
    <t>PEÑARANDA ORGANIC FARMERS ASSOCIATION</t>
  </si>
  <si>
    <t>Tanglaw Buhay Multipurpose Cooperative</t>
  </si>
  <si>
    <t>MAUGAT IRRIGATORS' ASSOCIATION, INC.</t>
  </si>
  <si>
    <t>PAPAYA CREEK II IRRIGATORS ASSOCIATION, INC.</t>
  </si>
  <si>
    <t>H A S B A C A M IRRIGATORS' ASSOCIATION, INC.</t>
  </si>
  <si>
    <t>COMPRA, VALERIANA, CAINGIN IRRIGATORS ASSN. INC.</t>
  </si>
  <si>
    <t>BIGAY NG DIYOS IRRIGATORS ASSOCIATION INC.</t>
  </si>
  <si>
    <t>SAINT FRANCIS FARMER'S ASSOCIATION</t>
  </si>
  <si>
    <t>SAN ILDEFONSO FARMERS ASSOCIATION</t>
  </si>
  <si>
    <t>PITABACAN FARMERS ASSOCIATION</t>
  </si>
  <si>
    <t>SAN VICENTE RICE CORN HVCC AND LIVESTOCK FARMERS ASSOCIATION</t>
  </si>
  <si>
    <t>SAN NICOLAS FARMERS ASSOCIATION</t>
  </si>
  <si>
    <t>STA. MONICA FARMERS ASSOCIATION</t>
  </si>
  <si>
    <t>JOSE ABAD SANTOS FARMERS ASSOCIATION</t>
  </si>
  <si>
    <t>TALANG-LIGAYA FARMERS ASSN.</t>
  </si>
  <si>
    <t>KUMON FARMERS ASSOCIATION</t>
  </si>
  <si>
    <t>PRADO SIONGCO FARMER'S ASSOCIATION</t>
  </si>
  <si>
    <t>REMEDIOS FARMERS AND FISHERFOLKS ASSOCIATION</t>
  </si>
  <si>
    <t>STA. TERESA 1ST., RICE, CORN, HVCC AND LIVESTOCK</t>
  </si>
  <si>
    <t>PRASA FARMVILLE FARMERS ASSOCIATION BRGY PRADO SABA, STO. NINO LUBAO, PAMPANGA INC.</t>
  </si>
  <si>
    <t>Porac Farmers Agrarian Reform Beneficiaries Cooperative</t>
  </si>
  <si>
    <t>Calzadang Bayu Farmers Agriculture Cooperative</t>
  </si>
  <si>
    <t>Palat Multipurpose Livelihood Cooperative</t>
  </si>
  <si>
    <t>Santa Rita</t>
  </si>
  <si>
    <t>Sta. Monica (SRP) Farmers Marketing Cooperative</t>
  </si>
  <si>
    <t>SAN ISIDRO (SRP) FARMERS ASSOCIATION</t>
  </si>
  <si>
    <t>Farmers and Community Multipurpose Cooperative</t>
  </si>
  <si>
    <t>MAIMPIS FARMERS ASSOCIATION</t>
  </si>
  <si>
    <t>SITIO SEPO CANDATING AND SITIO ROSARIO IRRIGATORS ASSOCIATION INC.</t>
  </si>
  <si>
    <t>Palinlang Multipurpose Cooperative</t>
  </si>
  <si>
    <t>LA PAZ TURU UPLAND FARMERS ASSOCIATION INC.</t>
  </si>
  <si>
    <t>MEXICO UNITED FARMERS AND PEOPLES ASSOCIATION INC.</t>
  </si>
  <si>
    <t>Balas Masigasig Farmers and Irrigators Association Inc.</t>
  </si>
  <si>
    <t>Pampanga Seed Growers Multipurpose Cooperative, Inc.</t>
  </si>
  <si>
    <t>Santa Ana</t>
  </si>
  <si>
    <t>SUMUSULONG NA PAGBATUAN IA, INC.</t>
  </si>
  <si>
    <t>APUNG TIAGO IRRIGATOR'S ASSOCIATION INC.</t>
  </si>
  <si>
    <t>MAKARUTRUT IRRIGATORS ASSOCIATION INC.</t>
  </si>
  <si>
    <t>AGUSTINIANS FARMER'S ASSOCIATION OF CANDABA INC,</t>
  </si>
  <si>
    <t>LANMAMA FARMERS ASSOCIATION INC.</t>
  </si>
  <si>
    <t>VIZAL STO.NIÑO RICE AND LIVESTOCK FARMERS ASSOCIATION</t>
  </si>
  <si>
    <t>MIYABE-YABE IRRIGATORS ASSOCIATION, INC.</t>
  </si>
  <si>
    <t>CANDABA SEED GROWERS ASSOCIATION INC.</t>
  </si>
  <si>
    <t>SAKATEL 31  IRRIGATORS ASSOCIATION, INC.</t>
  </si>
  <si>
    <t>PIEL SAN JOSE IRRIGATORS ASSOCIATION INC.</t>
  </si>
  <si>
    <t>FOREVER FARMERS ASSOCIATION INC.</t>
  </si>
  <si>
    <t>PAO 3RD SARANAY FARMERS ASSOCIATION</t>
  </si>
  <si>
    <t xml:space="preserve">NAGSERIALAN FARMERS ASSOCIATION </t>
  </si>
  <si>
    <t>CANIAG FARMERS ASSOCIATION, INC.</t>
  </si>
  <si>
    <t>STA. MARIA FARMERS ASSOCIATION INC.</t>
  </si>
  <si>
    <t>ARINGIN FARMERS ASSOCIATION INC.</t>
  </si>
  <si>
    <t>MABILANG FARMERS ASSOCIATION</t>
  </si>
  <si>
    <t xml:space="preserve">NAGKAKAISANG MAGSASAKA AT IRRIGATORS NG BUENAVISTA </t>
  </si>
  <si>
    <t>Nilasin 2nd Farmers Agri-Crops Association Corp.</t>
  </si>
  <si>
    <t>DOCLONG 2ND FFS FARMERS ASSOCIATION</t>
  </si>
  <si>
    <t>NAGSABARAN TAPAO FARMERS ASSOCIATION (NATAFA)</t>
  </si>
  <si>
    <t>Makabagong Magsasaka Agriculture Cooperative</t>
  </si>
  <si>
    <t>Paquilliao Aeta Native Abelling (PANA) Agriculture Cooperative for Indigeneous People</t>
  </si>
  <si>
    <t>CLIMATE RESILIENT FARMERS ASSOCIATION OF SAN BARTOLOME INC.</t>
  </si>
  <si>
    <t>SANTIAGO GERONA PLANTERS ASSOCIATION INC.</t>
  </si>
  <si>
    <t>Villa Paz Primary Multipurpose Cooperative</t>
  </si>
  <si>
    <t>Amia Cruz Agriculture Cooperative</t>
  </si>
  <si>
    <t>Mangolago Marketing Cooperative</t>
  </si>
  <si>
    <t>David Farmers Markeiting Cooperative</t>
  </si>
  <si>
    <t>MABUHAY FARMERS ASSOCIATION</t>
  </si>
  <si>
    <t>Barangay Local Government Unit Bamban</t>
  </si>
  <si>
    <t>Maunlad La Paz Multipurpose Cooperative</t>
  </si>
  <si>
    <t>VIBAMAMA FARMER IRRIGATORS ASSOCIATION, INC.</t>
  </si>
  <si>
    <t>Comillas Farmers Field School Agriculture Cooperative</t>
  </si>
  <si>
    <t>SAN AGUSTIN MODERN FARMERS ASSOCIATION</t>
  </si>
  <si>
    <t>LOOC RICE/VEGETABLE GROWERS ASSOCIATION</t>
  </si>
  <si>
    <t>DALUMPAPA COMMUNITY FARMERS ASSOCIATION</t>
  </si>
  <si>
    <t xml:space="preserve"> San Marcelino</t>
  </si>
  <si>
    <t>CONSUELO NORTE/NANGALISAN IRRIGATORS ASSOCIATION INC.</t>
  </si>
  <si>
    <t>MACABASA FARMERS ASSOCIATION</t>
  </si>
  <si>
    <t>MALIMANGA MALABON SINABACAN FARMERS ASSOCIATION (MMSF)</t>
  </si>
  <si>
    <t xml:space="preserve"> San Antonio</t>
  </si>
  <si>
    <t>CADAANAN CABALO MULTIPURPOSE COOPERATIVE</t>
  </si>
  <si>
    <t>ANGELES PUTTOT NA BATO DAM IRRIGATORS ASSOCIATION, INC.</t>
  </si>
  <si>
    <t>CATANUBUNGAN DAKKEL, CATANUBUNGAN BASSET IRRIGATORS ASSOCIATION INC.</t>
  </si>
  <si>
    <t xml:space="preserve"> San Felipe</t>
  </si>
  <si>
    <t>CABARBAN FARMERS' ASSOCIATION</t>
  </si>
  <si>
    <t xml:space="preserve"> San Narciso</t>
  </si>
  <si>
    <t>SIMMINUBLAN FARMERS ASSOCIATION</t>
  </si>
  <si>
    <t>Simminublan Multipurpose Cooperative, Inc.</t>
  </si>
  <si>
    <t>LA PAZ NARCISO ZAMBALES FARMERS ASSOCIATION</t>
  </si>
  <si>
    <t>REGION 4A (CALABARZON)</t>
  </si>
  <si>
    <t>BEJIA-CALIBUYO FARMERS IRRIGATORS ASSOCIATION INC.</t>
  </si>
  <si>
    <t>SMMT Cavite Pioneers Irrigators Association Inc</t>
  </si>
  <si>
    <t>Dila- San Isidro Irrigators Association, Inc</t>
  </si>
  <si>
    <t xml:space="preserve">United Masaya-Puypuy Irrigators Association, Inc. </t>
  </si>
  <si>
    <t>Dila Multi-Purpose Cooperative  for Progress Inc.</t>
  </si>
  <si>
    <t>Cabuyao Agriculture and Fisheries  Multi- Purpose Cooperative (CAFMPC)</t>
  </si>
  <si>
    <t>Santa Maria</t>
  </si>
  <si>
    <t>SAN ISIDRO-CANDELARIA FARMERS ASSOCIATION</t>
  </si>
  <si>
    <t>FARMERS FEDERATION OF SAN ANTONIO QUEZON INC.</t>
  </si>
  <si>
    <t>SARIAYA FARMERS FEDERATION (SAFAFED)</t>
  </si>
  <si>
    <t>REGION 4B (MIMAROPA)</t>
  </si>
  <si>
    <t>ARMADO FARMERS ASSOCIATION</t>
  </si>
  <si>
    <t>KAMARA FARMERS ASSOCIATION</t>
  </si>
  <si>
    <t>G1 FARMERS - IRRIGATORS ASSOCIATION INC.</t>
  </si>
  <si>
    <t>Calintaan Seed Growers Cooperative (CASEEDCO)</t>
  </si>
  <si>
    <t>Barayong Integrated Rural Farmers Irrigators Association Inc.</t>
  </si>
  <si>
    <t>Genaro Multi-purpose Cooperative</t>
  </si>
  <si>
    <t>Magsaysay Original Multi-Purpose Cooperative</t>
  </si>
  <si>
    <t>ORGANICO MINDOREÑOS MAGSAYSAY CHAPTER</t>
  </si>
  <si>
    <t>BALANSAY MIMPING IRRIGATORS ASSOCIATION, INC.</t>
  </si>
  <si>
    <t>MACULBO FARMERS ASSOCIATION</t>
  </si>
  <si>
    <t>SAN LUIS FARMERS ASSOCIATION</t>
  </si>
  <si>
    <t>OCCIDENTAL MINDORO GOLDEN GRAINS FARMERS ASSN., INC.</t>
  </si>
  <si>
    <t>CANTOROY BATO SINGIT IRRIGATORS FARMERS ASSOCIATION, INC.</t>
  </si>
  <si>
    <t>MINDORO YOUNG GENERATION FARMERS IRRIGATORS ASSOCIATION INC.</t>
  </si>
  <si>
    <t>Bukang Liwayway Multi-Purpose Cooperative</t>
  </si>
  <si>
    <t>PANTAWID PAMILYANG PILIPINO ASSOCIATION</t>
  </si>
  <si>
    <t>Mindoro Occidental Farmers Cooperative</t>
  </si>
  <si>
    <t>8 Keys Development Cooperative (8 KADECO)</t>
  </si>
  <si>
    <t>Santa Cruz</t>
  </si>
  <si>
    <t>MULAWIN-ARIBUGAN IRRIGATORS ASSOCIATION, INC.</t>
  </si>
  <si>
    <t xml:space="preserve">LANDMARK CORN AND RICE GROWER FARMERS ASSOCIATION </t>
  </si>
  <si>
    <t>SAMAHAN SA IKAUUNLAD NG PAGSASAKA</t>
  </si>
  <si>
    <t>ALIMANGUAN FARMERS ASSOCIATION</t>
  </si>
  <si>
    <t>UNLAD FARMERS ASSOCIATION</t>
  </si>
  <si>
    <t>DIAMON FARMER ASSOCIATION</t>
  </si>
  <si>
    <t>DUMAGUEÑA MANAILE RIVER IRRIGATORS ASSOCIATION INC.</t>
  </si>
  <si>
    <t>LUNTIANG KABUNDUKAN IRRIGATORS ASSOCIATION INC.</t>
  </si>
  <si>
    <t>REGION V (BICOL)</t>
  </si>
  <si>
    <t>SAGASAWAN - MOBO IRRIGATORS ASSOCIATION, INC.</t>
  </si>
  <si>
    <t>TABUC FARMERS ASSOCIATION (TAFAMA)</t>
  </si>
  <si>
    <t>TICO INTEGRATED FARMERS IRRIGATORS' ASSOCIATION, INC.</t>
  </si>
  <si>
    <t>DUMALAG FARMERS IRRIGATORS' ASSOCIATION OF DUMALAG, CAPIZ, INC.</t>
  </si>
  <si>
    <t>PAMMARBBA IRRIGATORS' ASSOCIATION, INC.</t>
  </si>
  <si>
    <t>Mauswagon Multi-Purpose Cooperative</t>
  </si>
  <si>
    <t>SAMAHAN NG MGA MAGSASAKA NG CAPILIHAN</t>
  </si>
  <si>
    <t>STA. FE INTEGRATED FARMERS ASSOCIATION (SIFA)</t>
  </si>
  <si>
    <t>INTEGRATED BARANGAYS OF TANAUAN, LEYTE IRRIGATORS' ASSOCIATION, INC.</t>
  </si>
  <si>
    <t>BURAUEN MALITBOG FARMERS IRRIGATORS' ASSOCIATION, INC.</t>
  </si>
  <si>
    <t>Canhanduyan-Cutay Irrigators Association</t>
  </si>
  <si>
    <t>CAMACA Irrigators Association</t>
  </si>
  <si>
    <t>Libas Leyte, Leyte Agriculture Cooperative</t>
  </si>
  <si>
    <t>Sr. Sta. Cruz Rice and Upland Farmers Association</t>
  </si>
  <si>
    <t>BALOCAWE FARMERS ASSOCIATION (BAFA)</t>
  </si>
  <si>
    <t>Alejos Farmers Association</t>
  </si>
  <si>
    <t>Local Government Unit-Inopacan</t>
  </si>
  <si>
    <t>Local Government Unit-Matalom</t>
  </si>
  <si>
    <t>Local Government Unit-Malitbog</t>
  </si>
  <si>
    <t>Local Government Unit-Tomas Oppus</t>
  </si>
  <si>
    <t>Local Government Unit Hinundayan</t>
  </si>
  <si>
    <t>NAHULID FARMERS IRRIGATORS ASSOCIATION (NAFIA), INC.</t>
  </si>
  <si>
    <t>Brgy. May-it Industries Farmers Association</t>
  </si>
  <si>
    <t>Nagbak Irrigators Association</t>
  </si>
  <si>
    <t xml:space="preserve">PAYONGAN FARMERS IRRIGATORS' ASSOCIATION (PAFIA), INC. </t>
  </si>
  <si>
    <t xml:space="preserve">MAGANAY FARMER'S ASSOCIATION </t>
  </si>
  <si>
    <t>DITAY FARMERS ASSOCIATION</t>
  </si>
  <si>
    <t>HUGPONG SA MAG-UUMA PILAR FARMER'S ASS.</t>
  </si>
  <si>
    <t xml:space="preserve">POBLACION-COLORAN-LABASAN-KIMOS IRRIGATORS' ASSOCIATION, INC. </t>
  </si>
  <si>
    <t>Pagadian City</t>
  </si>
  <si>
    <t>MURICAY FARMERS ASSOCIATION</t>
  </si>
  <si>
    <t>TULAWAS FARMERS ASSOCIATION</t>
  </si>
  <si>
    <t>PUROK LAWAG LATERAL B IRRIGATORS ASSOCIATION, INC.</t>
  </si>
  <si>
    <t>UPPER CAMPO ISLAM IRRIGATORS' ASSOCIATION, INC.</t>
  </si>
  <si>
    <t xml:space="preserve">BAG-ONG OROQUITA FARMERS ASSOCIATION </t>
  </si>
  <si>
    <t>TUKURAN IRRIGATORS ASSOCIATION, INC.</t>
  </si>
  <si>
    <t>LIBATO CREEK FARMERS IRRIGATORS' ASSOCIATION, INC.</t>
  </si>
  <si>
    <t>KAUSWAGAN SAN VICENTE FARMERS IRRIGATORS' ASSOCIATION, INC</t>
  </si>
  <si>
    <t>LOW-TIP-TAM IRRIGATORS' ASSOCIATION, INC.</t>
  </si>
  <si>
    <t>PAGSUDUM IRRIGATORS ASSOCIATION, INC.</t>
  </si>
  <si>
    <t>BARANGAY  BALOBOAN KALIPI FARMERS ASSOCIATION</t>
  </si>
  <si>
    <t>KAHAYAGAN POBLACION SALAWAGAN IRRIGATORS' ASSOCIATION INC.</t>
  </si>
  <si>
    <t>SUGBAY UNO FARMERS IRRIGATORS ASSOCIATION</t>
  </si>
  <si>
    <t xml:space="preserve">DIMATALING INTERFAITH FARMERS ASSOCIATION </t>
  </si>
  <si>
    <t xml:space="preserve">CABANGLASAN BOBONAWAN FARMERS IRRIGATORS' ASSOCIATION (CABFIA), INCORPORATED </t>
  </si>
  <si>
    <t>Balo-i</t>
  </si>
  <si>
    <t xml:space="preserve">AL AMIN FARMER'S ASSOCIATION </t>
  </si>
  <si>
    <t>BALAGATASA-SEGAPOD FARMER IRRIGATORS ASSOCIATION, INC.</t>
  </si>
  <si>
    <t xml:space="preserve">MAG-UUMA SA PANDANAN ORGANIZATION, INC. </t>
  </si>
  <si>
    <t>MARIS DIV. C BAWASANCADON IRRIGATORS' ASSOCIATION, INC.</t>
  </si>
  <si>
    <t xml:space="preserve">BUTADON SOLAR DRIER WITH WAREHOUSE AND RICE MILL ASSOCIATION INC. </t>
  </si>
  <si>
    <t xml:space="preserve"> DAMPAWANG, PELONG, CONAT ASSOCIATION (DAPECO) </t>
  </si>
  <si>
    <t>CARAGA REGION</t>
  </si>
  <si>
    <t>Sto. Niño Multi-purpose Cooperative</t>
  </si>
  <si>
    <t>SAYADION-CUYAGO IRRIGATORS' ASSOCIATION, INC.</t>
  </si>
  <si>
    <t>BASILISA FARMERS ASSOCIATION</t>
  </si>
  <si>
    <t>Casanaag Farmers Association</t>
  </si>
  <si>
    <t>Nagkahiusang Mag-uuma Alang sa Kalambuan</t>
  </si>
  <si>
    <t>Palasao Agriculture Cooperative</t>
  </si>
  <si>
    <t>Maticdum Farmers Multi-purpose Cooperative</t>
  </si>
  <si>
    <t>Bachelor East Bantay Tanggal Small Water Impounding System Association Inc.</t>
  </si>
  <si>
    <t>Balay-Oac Farmers Association, Inc.</t>
  </si>
  <si>
    <t>Barangay Sisim Cabugao Farmer's Association inc.</t>
  </si>
  <si>
    <t>Red Ants Farmers Field School Association of Pug-os Inc.</t>
  </si>
  <si>
    <t>Apollo Farmers Association, Inc.</t>
  </si>
  <si>
    <t>Barangay San Vicente, Magsingal, Ilocos Sur mannalon Association Inc.</t>
  </si>
  <si>
    <t>Capangdanan Bantay Farmers Association Inc.</t>
  </si>
  <si>
    <t>Dstrict II</t>
  </si>
  <si>
    <t>Baybayading Farmers Association of Salcedo Inc.</t>
  </si>
  <si>
    <t>Gunglo Dagiti Mannalon Ti Poblacion Norte, Salcedo, Ilocos Sur Inc.</t>
  </si>
  <si>
    <t>Rosana Farmers Irrigators Association, Inc.</t>
  </si>
  <si>
    <t>Samahan ng mga Magsasaka ng Ronda Sta. Lucia Inc.</t>
  </si>
  <si>
    <t>Quinmanuel Farmers Association</t>
  </si>
  <si>
    <t>Camanggaan Sta. Cruz Communal Irrigators Association, Inc.</t>
  </si>
  <si>
    <t>LGU-Pugo</t>
  </si>
  <si>
    <t>Provincial Local Government Unit of Bataan</t>
  </si>
  <si>
    <t>Nagwaling Diwa Liyang Farmers Association</t>
  </si>
  <si>
    <t>Samahan ng mga Magsasaka ng Tambao Kataasan</t>
  </si>
  <si>
    <t>Pilar Magsaysay Irrigators Services Association</t>
  </si>
  <si>
    <t>Sto. Domingo Farmers Association</t>
  </si>
  <si>
    <t>Pandam-Mabato Small Water Irrigation System Association Inc.</t>
  </si>
  <si>
    <t>Daan Bilolo-Sabatan Irrigators Association</t>
  </si>
  <si>
    <t>Nagkaisang Magsasaka ng Nagbalayong Cooperative (NAMANA Coop.)</t>
  </si>
  <si>
    <t>SABANG-MATIKO SMALL WATER IRRIGATION SYSTEM ASSOCIATION</t>
  </si>
  <si>
    <t>MLGU of Limay</t>
  </si>
  <si>
    <t>MLGU of Bagac</t>
  </si>
  <si>
    <t>Balantari Farmers Association</t>
  </si>
  <si>
    <t>Dela Rosa Irrigators Association</t>
  </si>
  <si>
    <t>BALANGA</t>
  </si>
  <si>
    <t>Tuyo Farmers Agriculture Cooperative</t>
  </si>
  <si>
    <t>Sitio Bani Farmers Association</t>
  </si>
  <si>
    <t>MLGU of Marivels</t>
  </si>
  <si>
    <t>Aksaho Irrigators Association</t>
  </si>
  <si>
    <t>St. Joseph Palay and Vegetable Association</t>
  </si>
  <si>
    <t>Samahan ng mga Magsasaka ng Frances</t>
  </si>
  <si>
    <t>Niugan Irrigators Association, Inc.</t>
  </si>
  <si>
    <t>Paraan Irrigators Association, Inc</t>
  </si>
  <si>
    <t>Sto. Nino Barihan Irrigators Association</t>
  </si>
  <si>
    <t>Parulan-Pahalang United Irrigators Association, Inc</t>
  </si>
  <si>
    <t>Samahan ng Magsasaka ng Banga at Tabang</t>
  </si>
  <si>
    <t>Mandile Farmers Marketing Cooperative</t>
  </si>
  <si>
    <t>Samahan ng Magsasaka Multipurpose Cooperative</t>
  </si>
  <si>
    <t>Coral na Bato Farmers Association Farmers Association</t>
  </si>
  <si>
    <t>Pulong Bayabas Farmers Association</t>
  </si>
  <si>
    <t>Casalat Farmers Producers Cooperative</t>
  </si>
  <si>
    <t>Pulong Buhangin Palay Vegetable Farmer Association</t>
  </si>
  <si>
    <t>Gulod Farmers Association</t>
  </si>
  <si>
    <t>Guyong Palay Vegetable Farmers Association</t>
  </si>
  <si>
    <t>Sustainable Initiatives People Action for Growth (SIPAG) Multipurpose Cooperative</t>
  </si>
  <si>
    <t>Magsaysay Farmers Balikatan Multipurpose Cooperative</t>
  </si>
  <si>
    <t>Brgy. Bibiclat Pump Irrigators Association, Inc.</t>
  </si>
  <si>
    <t>Balod-San Pablo Irrigators' Association, Inc.</t>
  </si>
  <si>
    <t>Kilusang Pagbabago ng Aliaguenos Farmers Association</t>
  </si>
  <si>
    <t>Villaflores Farmers Association</t>
  </si>
  <si>
    <t>Paitan Sur Farmers Agriculture Cooperative (PASFACO)</t>
  </si>
  <si>
    <t>Orient Agriculture Cooperative</t>
  </si>
  <si>
    <t>Cacapasan San Antonio Farmers Association</t>
  </si>
  <si>
    <t>Nampicuan Agriculture Cooperative</t>
  </si>
  <si>
    <t>Guimba Nampicuan Farmers Irrigators' Association, Inc.</t>
  </si>
  <si>
    <t>Good Farmers Agriculture Cooperative</t>
  </si>
  <si>
    <t>Pulong Bahay Farmers Association</t>
  </si>
  <si>
    <t>San Valenfer Irrigators' Association, Inc.</t>
  </si>
  <si>
    <t>Eastern Sto. Domingo Agriculture Cooperative</t>
  </si>
  <si>
    <t>Vigacostra Irrigators' Association, Inc.</t>
  </si>
  <si>
    <t>Valle Primary Multi-Purpose Cooperative</t>
  </si>
  <si>
    <t>Zaragoza</t>
  </si>
  <si>
    <t>Pulong Kawayan Farmers Association</t>
  </si>
  <si>
    <t>Gapumaca Irrigators Service Association, Inc.</t>
  </si>
  <si>
    <t>Buklod ng Nagkaka-Isang Magsasaka ng Batitang</t>
  </si>
  <si>
    <t>Pinagbuklod na Adhika Agriculture Cooperative</t>
  </si>
  <si>
    <t>North Guimba Farmer Irrigators' Association, Inc.</t>
  </si>
  <si>
    <t>Sammey Farmers Irrigators' Association Inc.</t>
  </si>
  <si>
    <t>Guitacu Farmer Irrigators' Association</t>
  </si>
  <si>
    <t>NACATAMAACO Irrigators Association, Inc.</t>
  </si>
  <si>
    <t>Barangay Aquino Development Cooperative</t>
  </si>
  <si>
    <t>M.T.G PLIVIRISCAF IRRIGATORS' ASSOCIATION INC.</t>
  </si>
  <si>
    <t>Munoz Travelers Multipurpose Cooperative</t>
  </si>
  <si>
    <t>Catalanacan Multipurpose Cooperative</t>
  </si>
  <si>
    <t>Network of Responsible Citizens of Muñoz Agriculture Cooperative (NRCMAC)</t>
  </si>
  <si>
    <t>SAMAHANG MANLULUPA NG BAGONG SIKAT INC.</t>
  </si>
  <si>
    <t>Rizal Public Market Vendors &amp; farmers Multipurpose Cooperative</t>
  </si>
  <si>
    <t>Brgy. San Esteban Water System Irrigators Association, Inc.</t>
  </si>
  <si>
    <t>Pagtalkan Irrigators Association</t>
  </si>
  <si>
    <t>Palayan</t>
  </si>
  <si>
    <t>Barangay Imelda Valley Farmers Association</t>
  </si>
  <si>
    <t>Doña Josefa Farmers Association</t>
  </si>
  <si>
    <t>Mapaet-Aulo Irrigators Association, Inc.</t>
  </si>
  <si>
    <t>Cabanasan Farmers and Rice Growers Association, Inc.</t>
  </si>
  <si>
    <t>Macasandal Farmers Association</t>
  </si>
  <si>
    <t>water System of Tabacasa Irrigators Association, Inc.</t>
  </si>
  <si>
    <t>Kilusang Pagbabago ng Magsasaka ng Canantong at Sagana Association</t>
  </si>
  <si>
    <t>Kilusang Pagbabago ng Siclong at San Fernando Farmer's Association</t>
  </si>
  <si>
    <t>Talabutab Norte Primary Multipurpose Cooperative</t>
  </si>
  <si>
    <t>New Magilas Primary Multipurpose Cooperative</t>
  </si>
  <si>
    <t>Sipaca Irrigators' Association, Inc.</t>
  </si>
  <si>
    <t>Marina Farmers Irrigators Association, Inc.</t>
  </si>
  <si>
    <t>Bukang Liwayway Irrigators Association, Inc.</t>
  </si>
  <si>
    <t>Sanitab Irrigators' Association, Inc.</t>
  </si>
  <si>
    <t>Bayanihan-San Nicolas Irrigators' Association</t>
  </si>
  <si>
    <t>KCL Farmers Agricultural Cooperative</t>
  </si>
  <si>
    <t>CJ (Camajuan) Agrarian Reform Beneficiaries Cooperative</t>
  </si>
  <si>
    <t>Kamasa Irrigators Association</t>
  </si>
  <si>
    <t>Pinabingan Agrarian Reform Beneficiaries Cooperative</t>
  </si>
  <si>
    <t>Lawang Kupang Farmers Agrarian Reform Beneficiaries Cooperative</t>
  </si>
  <si>
    <t>Carabaoan Farmers Association</t>
  </si>
  <si>
    <t>Federation of Agricultural Cooperatives of Tarlac</t>
  </si>
  <si>
    <t>Santa Ignacia</t>
  </si>
  <si>
    <t>Sacata Farmers Agriculture Cooperative</t>
  </si>
  <si>
    <t>Namnama Agricluture Cooperative</t>
  </si>
  <si>
    <t>Sta. Ines Golden Grains Primary Multipurpose Cooperative</t>
  </si>
  <si>
    <t>Sapang Multi-Purpose Cooperative</t>
  </si>
  <si>
    <t>Santa Roca VI Farmers Association VI</t>
  </si>
  <si>
    <t>Ventinilla Farmers Marketing Cooperative</t>
  </si>
  <si>
    <t>Capas</t>
  </si>
  <si>
    <t>Ginintuang Butil Marketing Cooperative</t>
  </si>
  <si>
    <t>Calius Gueco Producer's Cooperative</t>
  </si>
  <si>
    <t>Almendras Agriculture Cooperative</t>
  </si>
  <si>
    <t>Caluluan Golden Grains Agriculture Cooperative</t>
  </si>
  <si>
    <t>Lapaz</t>
  </si>
  <si>
    <t>Buklod Sta. Rita Irrigators Association, Inc.</t>
  </si>
  <si>
    <t>San Juan Cabangan Farmers Association (SJCFA)</t>
  </si>
  <si>
    <t>Lomboy Farmers Association</t>
  </si>
  <si>
    <t>Kalaongan Farmers Association</t>
  </si>
  <si>
    <t>Palanginan Sta. Barbara Irrigators Association Inc.</t>
  </si>
  <si>
    <t>Almasin-Lomboy Irrigators Association, Inc.</t>
  </si>
  <si>
    <t>Pagatpat Farmers' Association (PAGPA)</t>
  </si>
  <si>
    <t>Bulawon Farmer's Association</t>
  </si>
  <si>
    <t>Bangcol Farmers Association</t>
  </si>
  <si>
    <t>Federation of Carmona Farmers Association</t>
  </si>
  <si>
    <t>Manaol- Nagcarlan Irrigators Association INC.</t>
  </si>
  <si>
    <t>Banca- Banca Primary Multi-Purpose Cooperative</t>
  </si>
  <si>
    <t>San Benito Irrigators Association INC.</t>
  </si>
  <si>
    <t>Congressional District</t>
  </si>
  <si>
    <t>Calamba Rice Growers Multi- Purpose Cooperative</t>
  </si>
  <si>
    <t>Ugnayan ng Magsasaka Farmers Association</t>
  </si>
  <si>
    <t>Bulakin Famars Association</t>
  </si>
  <si>
    <t>Araceli (Island Municipality)</t>
  </si>
  <si>
    <t>Lumacad Farmers Association</t>
  </si>
  <si>
    <t>Mauringen Farmers Association</t>
  </si>
  <si>
    <t>New Ibajay Cagbanaba 2 River Irrigators Association, Inc</t>
  </si>
  <si>
    <t>Samahang Magsasaka ng Taga Teneguiban, Inc.</t>
  </si>
  <si>
    <t>Cavisco Farmers Irrigators Association, Inc</t>
  </si>
  <si>
    <t>United Northern Palawan Rice Granary Farmer's Irrigators Association (UNPARIGFIA) Inc.</t>
  </si>
  <si>
    <t>Kawakayan Farmers Association</t>
  </si>
  <si>
    <t>Sofronio Española</t>
  </si>
  <si>
    <t>Sofronio Española Farmers Association (SEFA)</t>
  </si>
  <si>
    <t>Puerto Princesa City</t>
  </si>
  <si>
    <t>Maruyogon Farmers and Fisherfolks Association</t>
  </si>
  <si>
    <t>MAGANAY FARMER'S ASSOCIATION</t>
  </si>
  <si>
    <t>Municipal Local Government Unit-Ipil</t>
  </si>
  <si>
    <t>Yamang Lupa Farmers Association</t>
  </si>
  <si>
    <t>Local Government Unit of Roseller T. Lim</t>
  </si>
  <si>
    <t>Ever Green Malamboon Farmers Irrigators' Association Inc.</t>
  </si>
  <si>
    <t>Golden Shower Farmers Association</t>
  </si>
  <si>
    <t>MANTILIBA FIAMCO</t>
  </si>
  <si>
    <t>Magsaysay-Katipunan Irrigators' Association, Inc.</t>
  </si>
  <si>
    <t>Sinaguing Farmers Association</t>
  </si>
  <si>
    <t>PRIMATELL Irrigators Association, Inc.</t>
  </si>
  <si>
    <t>BALOCAN Irrigators' Association (BALOCIA), Inc.</t>
  </si>
  <si>
    <t>KABOPOB Irrigators' Association Inc.</t>
  </si>
  <si>
    <t>Dao-an Farmers Association</t>
  </si>
  <si>
    <t>Lower Pinana-An Irrigators Association, Inc.</t>
  </si>
  <si>
    <t>Canaway-San Roque Irrigators Association</t>
  </si>
  <si>
    <t>Jaliobong Farmer Irrigators Association (JFIA)</t>
  </si>
  <si>
    <t>Limbatangan Farmers Irrigators' Association, Inc.</t>
  </si>
  <si>
    <t>Cortes Federation of Small Water Impounding Systems Association, Inc.</t>
  </si>
  <si>
    <t>KASAMAKA Cooperative</t>
  </si>
  <si>
    <t>Ugoban Nyholm Farmers Irrigators Association, Inc.</t>
  </si>
  <si>
    <t>Address</t>
  </si>
  <si>
    <t>Brgy. Pug-os</t>
  </si>
  <si>
    <t>Brgy. Sisim</t>
  </si>
  <si>
    <t>Batchelor East</t>
  </si>
  <si>
    <t>Brgy. San Ramon</t>
  </si>
  <si>
    <t>Brgy. San Vicente</t>
  </si>
  <si>
    <t>Brgy. Capangdanan</t>
  </si>
  <si>
    <t>Brgy. Baybayading</t>
  </si>
  <si>
    <t>Brgy. Poblacion Norte</t>
  </si>
  <si>
    <t>Brgy. Ronda</t>
  </si>
  <si>
    <t>Brgy. Quinmanuel</t>
  </si>
  <si>
    <t>Brgy. Camangaan</t>
  </si>
  <si>
    <t>Poblacion</t>
  </si>
  <si>
    <t>Nagbalayong</t>
  </si>
  <si>
    <t>Sabang</t>
  </si>
  <si>
    <t>Salian</t>
  </si>
  <si>
    <t>Mabatang</t>
  </si>
  <si>
    <t>Diwa</t>
  </si>
  <si>
    <t>Brgy. Kataasan, Dinalupihan, Bataan</t>
  </si>
  <si>
    <t>Alauli</t>
  </si>
  <si>
    <t>Pandam-Mabato</t>
  </si>
  <si>
    <t>Daan Bilolo</t>
  </si>
  <si>
    <t>Alangan</t>
  </si>
  <si>
    <t>A. Ricardo</t>
  </si>
  <si>
    <t>Tuyo</t>
  </si>
  <si>
    <t>Sitio Bani</t>
  </si>
  <si>
    <t>Pitpitan</t>
  </si>
  <si>
    <t>Frances</t>
  </si>
  <si>
    <t>Niugan</t>
  </si>
  <si>
    <t>Tinijero</t>
  </si>
  <si>
    <t>Sto. Nino</t>
  </si>
  <si>
    <t>Parulan</t>
  </si>
  <si>
    <t>Bagong Sikat</t>
  </si>
  <si>
    <t>Mandile</t>
  </si>
  <si>
    <t>Bagong Pag-Asa</t>
  </si>
  <si>
    <t>Coral na Bato</t>
  </si>
  <si>
    <t>Pulong Bayabas</t>
  </si>
  <si>
    <t>Casalat</t>
  </si>
  <si>
    <t>Pulong Buhangin</t>
  </si>
  <si>
    <t>Gulod, Pulong Buhangin</t>
  </si>
  <si>
    <t>Guyong</t>
  </si>
  <si>
    <t>Bibiclat</t>
  </si>
  <si>
    <t>San Pablo (B)</t>
  </si>
  <si>
    <t>Villaflores</t>
  </si>
  <si>
    <t>Paitan Sur</t>
  </si>
  <si>
    <t>Baloy</t>
  </si>
  <si>
    <t>Cacapasan</t>
  </si>
  <si>
    <t>Edy</t>
  </si>
  <si>
    <t>Recuerdo</t>
  </si>
  <si>
    <t>Pulong Bahay</t>
  </si>
  <si>
    <t>Sto. Tomas Feria</t>
  </si>
  <si>
    <t>Brgy. Mambarao</t>
  </si>
  <si>
    <t>Dist. 6, Brgy. Valle</t>
  </si>
  <si>
    <t>Sta. Lucia Young</t>
  </si>
  <si>
    <t>Batitang</t>
  </si>
  <si>
    <t>Macarse</t>
  </si>
  <si>
    <t>San Andres</t>
  </si>
  <si>
    <t>Escano</t>
  </si>
  <si>
    <t>Narvacan II</t>
  </si>
  <si>
    <t>Catimon</t>
  </si>
  <si>
    <t>Aquino</t>
  </si>
  <si>
    <t>Riverside, San Juan</t>
  </si>
  <si>
    <t>Pandalla</t>
  </si>
  <si>
    <t>Maligaya</t>
  </si>
  <si>
    <t>Catalanacan</t>
  </si>
  <si>
    <t>Poblacion East</t>
  </si>
  <si>
    <t>Poblacio Sur</t>
  </si>
  <si>
    <t>San Esteban</t>
  </si>
  <si>
    <t>Paco Roman</t>
  </si>
  <si>
    <t>Imelda Valley</t>
  </si>
  <si>
    <t>Doña Josefa</t>
  </si>
  <si>
    <t>Aulo</t>
  </si>
  <si>
    <t>North Poblacion</t>
  </si>
  <si>
    <t>Macasandal</t>
  </si>
  <si>
    <t>Bantug</t>
  </si>
  <si>
    <t>Sagana</t>
  </si>
  <si>
    <t>Siclong</t>
  </si>
  <si>
    <t>Talabutab</t>
  </si>
  <si>
    <t>Lusok</t>
  </si>
  <si>
    <t>Sinipit</t>
  </si>
  <si>
    <t>San Roque</t>
  </si>
  <si>
    <t>Tabon</t>
  </si>
  <si>
    <t>Camajuan</t>
  </si>
  <si>
    <t>Panabingan</t>
  </si>
  <si>
    <t>Lawang Kupang</t>
  </si>
  <si>
    <t>Carabaoan, Mayantoc, Tarlac</t>
  </si>
  <si>
    <t>Poblacion, San Manuel, Tarlac</t>
  </si>
  <si>
    <t>Taguiporo, Sta. Ignacia, Tarlac</t>
  </si>
  <si>
    <t>Padapada, Sta. Ignacia, Tarlac</t>
  </si>
  <si>
    <t>Sta. Ines East, Sta. Ignacia Tarlac</t>
  </si>
  <si>
    <t>Ablang Sapang</t>
  </si>
  <si>
    <t>Sta. Monica</t>
  </si>
  <si>
    <t>Ventinilla</t>
  </si>
  <si>
    <t>Parulung, Concepcion, Tarlac</t>
  </si>
  <si>
    <t>Calius Gueco, Concepcion, Tarlac</t>
  </si>
  <si>
    <t>San Isidro, Concepcion, Tarlac</t>
  </si>
  <si>
    <t>Caluluan, Concepcion</t>
  </si>
  <si>
    <t>Lomboy</t>
  </si>
  <si>
    <t>Bangantalinga</t>
  </si>
  <si>
    <t>Pagatpat</t>
  </si>
  <si>
    <t>Bulawon</t>
  </si>
  <si>
    <t>Bangcol</t>
  </si>
  <si>
    <t>Brgy. Lantic</t>
  </si>
  <si>
    <t>Brgy. Manaol</t>
  </si>
  <si>
    <t>Brgy. Banca- Banca</t>
  </si>
  <si>
    <t>Brgy. San Benito</t>
  </si>
  <si>
    <t>Banlic</t>
  </si>
  <si>
    <t>Sitio Pook Brgy. Lusacan</t>
  </si>
  <si>
    <t xml:space="preserve">Bulakin, Tiaong, Quezon </t>
  </si>
  <si>
    <t>Brgy. Lumacad</t>
  </si>
  <si>
    <t>Brgy. Mauringen</t>
  </si>
  <si>
    <t>Brgy. New Ibajay</t>
  </si>
  <si>
    <t>Brgy. Teneguiban</t>
  </si>
  <si>
    <t>Brgy. Tagumpay</t>
  </si>
  <si>
    <t>Brgy. Abongan</t>
  </si>
  <si>
    <t>Brgy. Alacalian</t>
  </si>
  <si>
    <t>Brgy. Pulot Center</t>
  </si>
  <si>
    <t>Brgy. Maruyogon</t>
  </si>
  <si>
    <t>Maganay, Buug</t>
  </si>
  <si>
    <t>Municipal Hall Complex, Ipil</t>
  </si>
  <si>
    <t>Casacon, Roseller T. Lim</t>
  </si>
  <si>
    <t>Surabay, Roseller T. Lim</t>
  </si>
  <si>
    <t>Bag-ong Malamban, Mahayag</t>
  </si>
  <si>
    <t>San Isidro, Mahayg</t>
  </si>
  <si>
    <t>Municipal Compound, Dumingag</t>
  </si>
  <si>
    <t>Magsaysay, Ramon Magsaysay</t>
  </si>
  <si>
    <t>Sinaguing, Ramon Magsaysay</t>
  </si>
  <si>
    <t>Dagohoy, Guipos</t>
  </si>
  <si>
    <t>Canonan, Guipos</t>
  </si>
  <si>
    <t>Poblacion, Kumalarang</t>
  </si>
  <si>
    <t>Dao-an, San Miguel</t>
  </si>
  <si>
    <t>Pinana-an, Las Nieves</t>
  </si>
  <si>
    <t>Canaway, Kitcharao</t>
  </si>
  <si>
    <t>Jaliobong, Kitcharao</t>
  </si>
  <si>
    <t>Poblacion, Rosario</t>
  </si>
  <si>
    <t>La Fortuna, Veruela</t>
  </si>
  <si>
    <t>Sampaguita, Veruela</t>
  </si>
  <si>
    <t>Poblacion, Cortes</t>
  </si>
  <si>
    <t>Poblacion, Marihatag</t>
  </si>
  <si>
    <t>Ugoban, Tagbina</t>
  </si>
  <si>
    <t>San Marcos</t>
  </si>
  <si>
    <t>Chalalo</t>
  </si>
  <si>
    <t>Butac</t>
  </si>
  <si>
    <t>Alupapan, Pugol</t>
  </si>
  <si>
    <t>Lower Pieza</t>
  </si>
  <si>
    <t>Panopdopan</t>
  </si>
  <si>
    <t>Burgos, Pangasinan</t>
  </si>
  <si>
    <t>Capantolan</t>
  </si>
  <si>
    <t>Camagsingalan</t>
  </si>
  <si>
    <t>Bocacleo</t>
  </si>
  <si>
    <t>Panacol</t>
  </si>
  <si>
    <t>Dumpay</t>
  </si>
  <si>
    <t>Navatat</t>
  </si>
  <si>
    <t>Parayaw</t>
  </si>
  <si>
    <t>Pangascasan</t>
  </si>
  <si>
    <t>Portic</t>
  </si>
  <si>
    <t>Gueset</t>
  </si>
  <si>
    <t>Tobuan</t>
  </si>
  <si>
    <t>Laois</t>
  </si>
  <si>
    <t>Estanza</t>
  </si>
  <si>
    <t>Bantayan</t>
  </si>
  <si>
    <t>Aliwekwek</t>
  </si>
  <si>
    <t>Ponglo Muelag</t>
  </si>
  <si>
    <t>Salvante</t>
  </si>
  <si>
    <t>Bunlalacao</t>
  </si>
  <si>
    <t>Dorongan Ketaket</t>
  </si>
  <si>
    <t>Naguilayan</t>
  </si>
  <si>
    <t>Lilimasan</t>
  </si>
  <si>
    <t>Pangoloan</t>
  </si>
  <si>
    <t>Carusucan</t>
  </si>
  <si>
    <t>Sapang</t>
  </si>
  <si>
    <t>Marunong</t>
  </si>
  <si>
    <t>Primicias</t>
  </si>
  <si>
    <t>Artacho</t>
  </si>
  <si>
    <t>Ketegan</t>
  </si>
  <si>
    <t>San Felipe Sur</t>
  </si>
  <si>
    <t>Mangkasuy</t>
  </si>
  <si>
    <t>Pasileng Sur</t>
  </si>
  <si>
    <t>Nanbagatan</t>
  </si>
  <si>
    <t>Casantiagoan</t>
  </si>
  <si>
    <t>Cabiloan</t>
  </si>
  <si>
    <t>Nagbanuar</t>
  </si>
  <si>
    <t>Calmay</t>
  </si>
  <si>
    <t>Talogtog</t>
  </si>
  <si>
    <t>Calunetan</t>
  </si>
  <si>
    <t>Labayug</t>
  </si>
  <si>
    <t>Nancamaliran West</t>
  </si>
  <si>
    <t>Labit Proper</t>
  </si>
  <si>
    <t>Pt. Orata</t>
  </si>
  <si>
    <t>Guam Catablan</t>
  </si>
  <si>
    <t>Barangubong</t>
  </si>
  <si>
    <t>Baracca</t>
  </si>
  <si>
    <t>Tombod</t>
  </si>
  <si>
    <t>Dupac</t>
  </si>
  <si>
    <t>Poblacion West</t>
  </si>
  <si>
    <t>Bantog</t>
  </si>
  <si>
    <t>San Julian</t>
  </si>
  <si>
    <t>Barangobong</t>
  </si>
  <si>
    <t>Salud</t>
  </si>
  <si>
    <t>Tomana West</t>
  </si>
  <si>
    <t>Palakipak</t>
  </si>
  <si>
    <t>Cabaritan</t>
  </si>
  <si>
    <t>Flores</t>
  </si>
  <si>
    <t>Bolintaguen</t>
  </si>
  <si>
    <t>Dipalo</t>
  </si>
  <si>
    <t>Mantacdang</t>
  </si>
  <si>
    <t>Calomboyan</t>
  </si>
  <si>
    <t>Carayacan</t>
  </si>
  <si>
    <t>Labuan</t>
  </si>
  <si>
    <t>Carriedo</t>
  </si>
  <si>
    <t>Saleng</t>
  </si>
  <si>
    <t>Lawak</t>
  </si>
  <si>
    <t>Caurdanetaan</t>
  </si>
  <si>
    <t>Barat</t>
  </si>
  <si>
    <t>Brgy. Lao-ingen</t>
  </si>
  <si>
    <t>Brgy. Nambaran</t>
  </si>
  <si>
    <t>Brgy. Panay</t>
  </si>
  <si>
    <t>Brgy. Matue-Butarag</t>
  </si>
  <si>
    <t>Brgy. Bussot</t>
  </si>
  <si>
    <t>Brgy. Namecbecan</t>
  </si>
  <si>
    <t>Brgy. Libang</t>
  </si>
  <si>
    <t>Brgy. Comillas South</t>
  </si>
  <si>
    <t>Brgy. Lalong</t>
  </si>
  <si>
    <t>Bangaoilan East</t>
  </si>
  <si>
    <t>Agdeppa</t>
  </si>
  <si>
    <t>Rissing</t>
  </si>
  <si>
    <t>Bacyasan</t>
  </si>
  <si>
    <t>Dasay</t>
  </si>
  <si>
    <t>Cabaroan</t>
  </si>
  <si>
    <t>Carcarmay</t>
  </si>
  <si>
    <t>Nagatiran</t>
  </si>
  <si>
    <t>Masupe</t>
  </si>
  <si>
    <t>Oaqui No. 3</t>
  </si>
  <si>
    <t>Macabato</t>
  </si>
  <si>
    <t>San Simon East</t>
  </si>
  <si>
    <t>San Jose Sur</t>
  </si>
  <si>
    <t>Sta. Rita East</t>
  </si>
  <si>
    <t>Santiago Sur</t>
  </si>
  <si>
    <t>San Cornelio</t>
  </si>
  <si>
    <t>Patac</t>
  </si>
  <si>
    <t>Ambaracao Sur</t>
  </si>
  <si>
    <t>Magungumay</t>
  </si>
  <si>
    <t>Lioac Sur</t>
  </si>
  <si>
    <t>Paringao</t>
  </si>
  <si>
    <t>Cabalayangan</t>
  </si>
  <si>
    <t>Acao</t>
  </si>
  <si>
    <t>Libtong</t>
  </si>
  <si>
    <t>Kalawaan Dalacdac</t>
  </si>
  <si>
    <t>Linuan</t>
  </si>
  <si>
    <t>Cataguintingan</t>
  </si>
  <si>
    <t>Udiao</t>
  </si>
  <si>
    <t>Tay- Ac</t>
  </si>
  <si>
    <t>Halog West</t>
  </si>
  <si>
    <t>Halog East</t>
  </si>
  <si>
    <t>Gonzales</t>
  </si>
  <si>
    <t>Brgy. Baduang</t>
  </si>
  <si>
    <t>Brgy. Ligaya</t>
  </si>
  <si>
    <t>Brgy. 55-A, Barit</t>
  </si>
  <si>
    <t>Brgy. 61, Cataban</t>
  </si>
  <si>
    <t>Brgy. 47, Bengcag</t>
  </si>
  <si>
    <t>Brgy. 17, Ngabangab</t>
  </si>
  <si>
    <t>Brgy. 29, San Juan</t>
  </si>
  <si>
    <t>Brgy. 9, Susugaen</t>
  </si>
  <si>
    <t>Brgy. 37-A, Casilian</t>
  </si>
  <si>
    <t>Brgy. 34, Cabaruan</t>
  </si>
  <si>
    <t>Brgy. 30, Saricao</t>
  </si>
  <si>
    <t>Brgy. 5, San Jose</t>
  </si>
  <si>
    <t>Brgy. 8, Tangaoan</t>
  </si>
  <si>
    <t>Brgy. 21, Sta. Maria</t>
  </si>
  <si>
    <t>Brgy. 19, Abucay</t>
  </si>
  <si>
    <t>Brgy. Magdalena</t>
  </si>
  <si>
    <t>Brgy. 5, San Vicente</t>
  </si>
  <si>
    <t>Brgy. Pias Norte</t>
  </si>
  <si>
    <t>Brgy. Anggapang</t>
  </si>
  <si>
    <t>Brgy. Bimmanga</t>
  </si>
  <si>
    <t>Brgy. Ver</t>
  </si>
  <si>
    <t>Brgy. San Esteban</t>
  </si>
  <si>
    <t>Brgy. Bagbago</t>
  </si>
  <si>
    <t>Brgy. Manalpac</t>
  </si>
  <si>
    <t>Brgy. Barcelona</t>
  </si>
  <si>
    <t>Brgy. Pacifico</t>
  </si>
  <si>
    <t>Brgy. Escoda</t>
  </si>
  <si>
    <t>Brgy. Tabucbuc</t>
  </si>
  <si>
    <t>Brgy. Balioeg</t>
  </si>
  <si>
    <t>Brgy. Barbarangay</t>
  </si>
  <si>
    <t>Brgy Sinamar</t>
  </si>
  <si>
    <t>Brgy. Garnaden</t>
  </si>
  <si>
    <t>Brgy. 25, Callaguip</t>
  </si>
  <si>
    <t>Brgy. 2, San Roque</t>
  </si>
  <si>
    <t>Cabuluan</t>
  </si>
  <si>
    <t xml:space="preserve">Baybayog, Alcala </t>
  </si>
  <si>
    <t>Rebecca</t>
  </si>
  <si>
    <t>Isca</t>
  </si>
  <si>
    <t>Catugan</t>
  </si>
  <si>
    <t>Alucao East</t>
  </si>
  <si>
    <t>Simbaluca</t>
  </si>
  <si>
    <t>Tagao</t>
  </si>
  <si>
    <t>Gumarueng</t>
  </si>
  <si>
    <t>Duyun</t>
  </si>
  <si>
    <t>Gagabutan West</t>
  </si>
  <si>
    <t>Bulagao</t>
  </si>
  <si>
    <t>Tallag</t>
  </si>
  <si>
    <t>Carmencita</t>
  </si>
  <si>
    <t>Pasa, Ilagan</t>
  </si>
  <si>
    <t>Dalena</t>
  </si>
  <si>
    <t>Limbauan</t>
  </si>
  <si>
    <t>Naganacan</t>
  </si>
  <si>
    <t>Calamagui East</t>
  </si>
  <si>
    <t>Bubug</t>
  </si>
  <si>
    <t>Antagan 2nd</t>
  </si>
  <si>
    <t>Dy Abra</t>
  </si>
  <si>
    <t>Namnama</t>
  </si>
  <si>
    <t>Bancolan</t>
  </si>
  <si>
    <t>Mansibang</t>
  </si>
  <si>
    <t>Minanga</t>
  </si>
  <si>
    <t>Casala</t>
  </si>
  <si>
    <t>Alibadabad</t>
  </si>
  <si>
    <t>Bariket</t>
  </si>
  <si>
    <t>Dalakip</t>
  </si>
  <si>
    <t>San Ambrosio</t>
  </si>
  <si>
    <t>Purok 3, MH Del Pilar, Alicia</t>
  </si>
  <si>
    <t>Canan</t>
  </si>
  <si>
    <t>Office Address: 
NIA San Mateo</t>
  </si>
  <si>
    <t>Rizaluna</t>
  </si>
  <si>
    <t>Bannawag</t>
  </si>
  <si>
    <t>Linamanan</t>
  </si>
  <si>
    <t xml:space="preserve">Palacian </t>
  </si>
  <si>
    <t>Magsaysay Ave., Victory Norte</t>
  </si>
  <si>
    <t xml:space="preserve">Buenavista </t>
  </si>
  <si>
    <t>Cullalabo</t>
  </si>
  <si>
    <t>Malasin</t>
  </si>
  <si>
    <t>Macañao</t>
  </si>
  <si>
    <t>Casili</t>
  </si>
  <si>
    <t>Lepanto</t>
  </si>
  <si>
    <t>Malalinta</t>
  </si>
  <si>
    <t>Mararigue</t>
  </si>
  <si>
    <t>District 1,</t>
  </si>
  <si>
    <t xml:space="preserve">Dingading </t>
  </si>
  <si>
    <t>Guam</t>
  </si>
  <si>
    <t xml:space="preserve">Burgos </t>
  </si>
  <si>
    <t>Cebu</t>
  </si>
  <si>
    <r>
      <t>Do</t>
    </r>
    <r>
      <rPr>
        <sz val="14"/>
        <rFont val="Calibri"/>
        <family val="2"/>
      </rPr>
      <t>ñ</t>
    </r>
    <r>
      <rPr>
        <sz val="14"/>
        <rFont val="Cambria"/>
        <family val="1"/>
      </rPr>
      <t>a Paulina</t>
    </r>
  </si>
  <si>
    <t>Banganan</t>
  </si>
  <si>
    <t>Darapidap</t>
  </si>
  <si>
    <t>Lantap</t>
  </si>
  <si>
    <t>Careb</t>
  </si>
  <si>
    <t>Luyang</t>
  </si>
  <si>
    <t>La Torre North</t>
  </si>
  <si>
    <t>Palabotan</t>
  </si>
  <si>
    <t>Sanguit</t>
  </si>
  <si>
    <t>Wangal</t>
  </si>
  <si>
    <t>Kongkong</t>
  </si>
  <si>
    <t>New San Jose</t>
  </si>
  <si>
    <t>Dalao</t>
  </si>
  <si>
    <t>Tucop</t>
  </si>
  <si>
    <t>Sapang balas</t>
  </si>
  <si>
    <t>Balsik</t>
  </si>
  <si>
    <t>Mabuco</t>
  </si>
  <si>
    <t>Pulo</t>
  </si>
  <si>
    <t>boundary extension</t>
  </si>
  <si>
    <t>Talimundok</t>
  </si>
  <si>
    <t>Bayan</t>
  </si>
  <si>
    <t>Sapa</t>
  </si>
  <si>
    <t>Sulivan</t>
  </si>
  <si>
    <t>Hinukay</t>
  </si>
  <si>
    <t>Calantapay</t>
  </si>
  <si>
    <t>Inaon</t>
  </si>
  <si>
    <t>Malibay</t>
  </si>
  <si>
    <t>Cambio</t>
  </si>
  <si>
    <t>Pinambaran</t>
  </si>
  <si>
    <t>Batasang Matanda</t>
  </si>
  <si>
    <t>Bubulong Malaki</t>
  </si>
  <si>
    <t>BASC Compound, Pinaod</t>
  </si>
  <si>
    <t>Malipampang</t>
  </si>
  <si>
    <t>Pasong Inchik</t>
  </si>
  <si>
    <t>Masuso</t>
  </si>
  <si>
    <t>Bunol</t>
  </si>
  <si>
    <t>Galvan</t>
  </si>
  <si>
    <t>Lamorito</t>
  </si>
  <si>
    <t>Faigal</t>
  </si>
  <si>
    <t>Bantug na Munti, San Juan</t>
  </si>
  <si>
    <t>Pob Sur</t>
  </si>
  <si>
    <t>Villa Cuizon</t>
  </si>
  <si>
    <t>Tondod</t>
  </si>
  <si>
    <t>Sibut</t>
  </si>
  <si>
    <t>Villa Marina</t>
  </si>
  <si>
    <t>Padilla</t>
  </si>
  <si>
    <t xml:space="preserve"> A. Bonifacio Norte </t>
  </si>
  <si>
    <t xml:space="preserve"> Caridad Sur </t>
  </si>
  <si>
    <t>Bosque</t>
  </si>
  <si>
    <t>A. Bonifacio Sur</t>
  </si>
  <si>
    <t>Salvacion 1st</t>
  </si>
  <si>
    <t>Brgy. Salvacion 1st</t>
  </si>
  <si>
    <t>San Pedro</t>
  </si>
  <si>
    <t>Agupalo Este</t>
  </si>
  <si>
    <t>Ganduz</t>
  </si>
  <si>
    <t>Conversion</t>
  </si>
  <si>
    <t>Cabucbucan</t>
  </si>
  <si>
    <t>Agbannawag</t>
  </si>
  <si>
    <t>Bicos</t>
  </si>
  <si>
    <t>Saverona</t>
  </si>
  <si>
    <t>Quezon District</t>
  </si>
  <si>
    <t>Buted</t>
  </si>
  <si>
    <t>Brgy. Ibabao Bana</t>
  </si>
  <si>
    <t>Mayapyap Sur</t>
  </si>
  <si>
    <t>Pamaldan</t>
  </si>
  <si>
    <t>Bakod Bayan</t>
  </si>
  <si>
    <t>Talabutab Norte</t>
  </si>
  <si>
    <t>Singkamas</t>
  </si>
  <si>
    <t>Balaring</t>
  </si>
  <si>
    <t>Pinahan</t>
  </si>
  <si>
    <t>Sitio, Bak-bak, Brgy. Tagpos</t>
  </si>
  <si>
    <t>Brgy. Rajal Norte</t>
  </si>
  <si>
    <t>Brgy. Soledad</t>
  </si>
  <si>
    <t>Bayanihan</t>
  </si>
  <si>
    <t>Mangino</t>
  </si>
  <si>
    <t>Sitio Sangilo, Brgy. Pias</t>
  </si>
  <si>
    <t>Bago</t>
  </si>
  <si>
    <t>Pakul</t>
  </si>
  <si>
    <t>Las Piñas</t>
  </si>
  <si>
    <t>Maugat</t>
  </si>
  <si>
    <t>Papaya</t>
  </si>
  <si>
    <t>CamaJuan</t>
  </si>
  <si>
    <t>Sitio Pitabacan, San Ildefonso</t>
  </si>
  <si>
    <t>San Vicente, Magalang</t>
  </si>
  <si>
    <t>San Nicolas, Floridablanca, Pampanga</t>
  </si>
  <si>
    <t>Sta. Monica, Floridablanca, Pampanga</t>
  </si>
  <si>
    <t>Jose Abad Santos, Guagua, Pampanga</t>
  </si>
  <si>
    <t>Talang Pulung Masle, Guagua, Pampanga</t>
  </si>
  <si>
    <t>Pulung masle, Guagua, Pampanga</t>
  </si>
  <si>
    <t>Prado Siangco, Lubao, Pangasinan</t>
  </si>
  <si>
    <t>Brgy. Remedios</t>
  </si>
  <si>
    <t>Brgy. Sta. Teresa 1st, Lubao, Pampanga</t>
  </si>
  <si>
    <t>Prado Saba (Sto. Niño)</t>
  </si>
  <si>
    <t>Pio, Mabalacat, Pampanga</t>
  </si>
  <si>
    <t>Calzadang Bayu, Porac, Pampanga</t>
  </si>
  <si>
    <t>Brgy. Palat</t>
  </si>
  <si>
    <t>San Isidro, Sta. Rita, Pampanga</t>
  </si>
  <si>
    <t>San Basilio</t>
  </si>
  <si>
    <t>Maimpis, San Fernando, Pampanga</t>
  </si>
  <si>
    <t>Candating, Arayat, Pampanga</t>
  </si>
  <si>
    <t>Binlang, Arayat, Pampanga</t>
  </si>
  <si>
    <t>Lapaz-Turu, Arayat, pampangP</t>
  </si>
  <si>
    <t>San Carlos, Mexico, Pampanga</t>
  </si>
  <si>
    <t>Balas, Mexico, Pampanga</t>
  </si>
  <si>
    <t>Culubasa, Mexico, Pampanga</t>
  </si>
  <si>
    <t>Sto. Rosario, Sta. Ana, Pampanga</t>
  </si>
  <si>
    <t>Santiago, sta. Ana, Pampanga</t>
  </si>
  <si>
    <t>Tenejero, Candaba, Pampanga</t>
  </si>
  <si>
    <t>Mandili</t>
  </si>
  <si>
    <t>Vizal Sto. Nino</t>
  </si>
  <si>
    <t>San Agustin, Candaba, Pampanga</t>
  </si>
  <si>
    <t>Mapaniqui, Candaba</t>
  </si>
  <si>
    <t>San Isidro, San Luis, Pampanga</t>
  </si>
  <si>
    <t>san jose, san luis, pampanga</t>
  </si>
  <si>
    <t>Sto. Nino, San Luis, Pampanga</t>
  </si>
  <si>
    <t>Pao 3rd, Camiling, Tarlac</t>
  </si>
  <si>
    <t>Nagserialan, Camiling, Tarlac</t>
  </si>
  <si>
    <t>Caniag, Camiling, Tarlac</t>
  </si>
  <si>
    <t>Sta. Maria, Moncada, Tarlac</t>
  </si>
  <si>
    <t>Aringin, Moncada</t>
  </si>
  <si>
    <t>Purok 2, Mabilang, Paniqui, Tarlac</t>
  </si>
  <si>
    <t>Buenavista, Pura, Tarlac</t>
  </si>
  <si>
    <t>Nilasin 2nd, Pura, Tarlac</t>
  </si>
  <si>
    <t>Doclong 2nd, San Clemente, Tarlac</t>
  </si>
  <si>
    <t>Nagsabaran, San Clemente, Tarlac</t>
  </si>
  <si>
    <t>Batang-batang, Tarlac City, Tarlac</t>
  </si>
  <si>
    <t>Care, Tarlac City</t>
  </si>
  <si>
    <t>San Bartolome, Gerona, Tarlac</t>
  </si>
  <si>
    <t>Santiago, Gerona, Tarlac</t>
  </si>
  <si>
    <t>Villa Paz, Gerona</t>
  </si>
  <si>
    <t>Cruz, Victoria</t>
  </si>
  <si>
    <t>Mangolago, Victoria</t>
  </si>
  <si>
    <t>David, San Jose, Tarlac</t>
  </si>
  <si>
    <t>Sitio Sta. Cruz, Iba, San Jose, Tarlac</t>
  </si>
  <si>
    <t>Brgy. Anupul</t>
  </si>
  <si>
    <t>La Purisima, La Paz, Tarlac</t>
  </si>
  <si>
    <t>Mayang, La Paz, Tarlac</t>
  </si>
  <si>
    <t>Comillas, La Paz, Tarlac</t>
  </si>
  <si>
    <t>Looc</t>
  </si>
  <si>
    <t>Nagbayan</t>
  </si>
  <si>
    <t>Consuelo Norte</t>
  </si>
  <si>
    <t>Malimanga</t>
  </si>
  <si>
    <t>San Gregorio</t>
  </si>
  <si>
    <t>Angeles</t>
  </si>
  <si>
    <t>East Dirita</t>
  </si>
  <si>
    <t>Cabarban</t>
  </si>
  <si>
    <t>Simminublan</t>
  </si>
  <si>
    <t>Brgy. La Paz</t>
  </si>
  <si>
    <t>Calibuyo</t>
  </si>
  <si>
    <t>Garita B</t>
  </si>
  <si>
    <t>Masaya</t>
  </si>
  <si>
    <t>Dila</t>
  </si>
  <si>
    <t>Maririg</t>
  </si>
  <si>
    <t>J.C. Wagan Ave.</t>
  </si>
  <si>
    <t>Municipal Building, Sariaya, Quezon</t>
  </si>
  <si>
    <t>Armado</t>
  </si>
  <si>
    <t>Cabacao</t>
  </si>
  <si>
    <t>Tanyag</t>
  </si>
  <si>
    <t>New Dagupan</t>
  </si>
  <si>
    <t>Irriron</t>
  </si>
  <si>
    <t>Balansay</t>
  </si>
  <si>
    <t>Fatima</t>
  </si>
  <si>
    <t>Rumbang</t>
  </si>
  <si>
    <t>Manoot</t>
  </si>
  <si>
    <t>Ibud</t>
  </si>
  <si>
    <t>Claudio Salgado</t>
  </si>
  <si>
    <t>Magbay</t>
  </si>
  <si>
    <t>Mulawin</t>
  </si>
  <si>
    <t>Pinagturilan</t>
  </si>
  <si>
    <t>Brgy Alimanguan</t>
  </si>
  <si>
    <t>Brgy. Marangas</t>
  </si>
  <si>
    <t>Brgy. Dumangueña</t>
  </si>
  <si>
    <t>Brgy. Lapu Lapu</t>
  </si>
  <si>
    <t>Sagawsawan Mobo Masbate</t>
  </si>
  <si>
    <t>Tabuc Mobo Masbate</t>
  </si>
  <si>
    <t>Brgy. Hall, Tico,Panay Capiz</t>
  </si>
  <si>
    <t>Brgy. San Jose, Dumalag, Capiz</t>
  </si>
  <si>
    <t>Brgy. Maralag, Mambusao</t>
  </si>
  <si>
    <t>Brgy. Hall, Mauswagun, Dao, Capiz</t>
  </si>
  <si>
    <t>Brgy. Capilihan, San Miguel, Leyte</t>
  </si>
  <si>
    <t>Sitio Pulac Brgy. San Isidro, Sta. Fe, Leyte</t>
  </si>
  <si>
    <t>Brgy. Picas, Tanauan, Leyte</t>
  </si>
  <si>
    <t>Brgy. Maghubas, Burauen, Leyte</t>
  </si>
  <si>
    <t>Brgy. Canhandugan, Jaro, Leyte</t>
  </si>
  <si>
    <t>Brgy.  Manaybanay, Pastrana, Leyte</t>
  </si>
  <si>
    <t>Multipurpose Hall, Brgy. Libas, Leyte, Leyte</t>
  </si>
  <si>
    <t>Brgy. Casili-on, Villaba, Leyte</t>
  </si>
  <si>
    <t>Brgy. Balocawe, Abuyog, Leyte</t>
  </si>
  <si>
    <t>Brgy. Alejos, Bato, Leyte</t>
  </si>
  <si>
    <t>Poblacion,Inopacan, Leyte</t>
  </si>
  <si>
    <t>San Pedro, Matalom, Leyte</t>
  </si>
  <si>
    <t>Brgy. Taliwa, Malitbog, So. Leyte</t>
  </si>
  <si>
    <t>Brgy. Bogo, Tomas Oppus, So. Leyte</t>
  </si>
  <si>
    <t>Hinundayan, So. Leyte</t>
  </si>
  <si>
    <t>Brgy. Nahulid, Libagon, So. Leyte</t>
  </si>
  <si>
    <t>Brgy. May-it, Basey Samar</t>
  </si>
  <si>
    <t>Brgy. Tutobigan, Paranas, Samar</t>
  </si>
  <si>
    <t>Payongan, Alicia</t>
  </si>
  <si>
    <t>Ditay, Diplahan</t>
  </si>
  <si>
    <t>Pilar, Diplahan</t>
  </si>
  <si>
    <t>Batu, Siay</t>
  </si>
  <si>
    <t>Kimos, Siay</t>
  </si>
  <si>
    <t>Muricay, Pagadian City</t>
  </si>
  <si>
    <t>Tulawas, Pagadia City</t>
  </si>
  <si>
    <t>Lower Pulacan, Labangan</t>
  </si>
  <si>
    <t>Upper Campo Islam, Labangan</t>
  </si>
  <si>
    <t>Libertad, Sominot</t>
  </si>
  <si>
    <t>Bag-ong Oroquieta, Sominot</t>
  </si>
  <si>
    <t>Sudlon, Molave</t>
  </si>
  <si>
    <t>Curvada, Tukuran</t>
  </si>
  <si>
    <t>San Vicente, Tambulig</t>
  </si>
  <si>
    <t>Lower Tiparak, Tambulig</t>
  </si>
  <si>
    <t>Sumadat, Dumalinao</t>
  </si>
  <si>
    <t>Baloboan, Dumalinao</t>
  </si>
  <si>
    <t>Poblacion, Bayog</t>
  </si>
  <si>
    <t>Sugbay Uno, Dimataling</t>
  </si>
  <si>
    <t>Poblacion, Dimataling</t>
  </si>
  <si>
    <t>Poblacion, Cabanglasan</t>
  </si>
  <si>
    <t>Basagad, Balo-i</t>
  </si>
  <si>
    <t>Balagatasa, Maigo</t>
  </si>
  <si>
    <t>Mabugnao, Sapad</t>
  </si>
  <si>
    <t>Pandanan, Sultan Naga Dimaporo</t>
  </si>
  <si>
    <t>Sta. Cruz, Kapatagan</t>
  </si>
  <si>
    <t>Butadon, Kapatagan</t>
  </si>
  <si>
    <t>Zamora, Aloran</t>
  </si>
  <si>
    <t>Sto. Niño, Butuan City</t>
  </si>
  <si>
    <t>Cuyago, Jabonga</t>
  </si>
  <si>
    <t>Basilisa, RT Romualdez</t>
  </si>
  <si>
    <t>Guadalupe, Esperanza</t>
  </si>
  <si>
    <t>Panikian, Carrascal</t>
  </si>
  <si>
    <t>Palasao, Cantilan</t>
  </si>
  <si>
    <t>Maticdum, Tandag City</t>
  </si>
  <si>
    <t>Libas Gua, San Miguel</t>
  </si>
  <si>
    <t>Buatong, San Agustin</t>
  </si>
  <si>
    <t>As of June 13, 2021</t>
  </si>
  <si>
    <t>Total Number of Assisted FCAs</t>
  </si>
  <si>
    <t>CAR</t>
  </si>
  <si>
    <t>Region I</t>
  </si>
  <si>
    <t>Region II</t>
  </si>
  <si>
    <t>Region III</t>
  </si>
  <si>
    <t>Region IVA</t>
  </si>
  <si>
    <t>Region IVB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</si>
  <si>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</si>
  <si>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</si>
  <si>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</si>
  <si>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</si>
  <si>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</si>
  <si>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</si>
  <si>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</si>
  <si>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</si>
  <si>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2020 1st Batch</t>
  </si>
  <si>
    <t>POLIPOL FARMERS ASSOCIATION INC.</t>
  </si>
  <si>
    <t>Lacong Multipurpose Cooperative</t>
  </si>
  <si>
    <t>TIMPUYOG TI MANNALON FARMERS ASSOCIATION INC.</t>
  </si>
  <si>
    <t>TIMPUYOG DAGITI MANNALON ITI BRGY. APAYAO PROPER INC.</t>
  </si>
  <si>
    <t xml:space="preserve">District II </t>
  </si>
  <si>
    <t>NAGKAHUGPONG MAG-UUMA UG MANANAGAT SA NUEVA ESPERANZA (NAGMMANE)</t>
  </si>
  <si>
    <t>MABAGO FARMERS ASSOCIATION (MaFA)</t>
  </si>
  <si>
    <t>PANAGDAGO-OCAN FARMERS ASSOCIATION</t>
  </si>
  <si>
    <t>ALBUERA SALVACION ANTIPOLO IRRIGATORS' ASSOCIATION (ALSAIA), INC.</t>
  </si>
  <si>
    <t>SIPFIA (SAN ISIDRO PALOMPON FARMER</t>
  </si>
  <si>
    <t>INTEGRATED BARANGAYS OF TOLOSA LEYTE IRRIGATORS ASSOCIATION INC.</t>
  </si>
  <si>
    <t>SAN FRANCISCO FARMERS ASSOCIATION (SAFFA)</t>
  </si>
  <si>
    <t xml:space="preserve">Local Government Unit-Bontoc </t>
  </si>
  <si>
    <t xml:space="preserve">Ginintoang Ani Farmes Association </t>
  </si>
  <si>
    <t>LGU San Nicolas</t>
  </si>
  <si>
    <t>Tanggal Cabaruan Farmers Irrigators Association inc.</t>
  </si>
  <si>
    <t>Tang-gal Cadaanan Association Inc.</t>
  </si>
  <si>
    <t>SAN NICOLAS BAGONG PAG-ASA IRRIGATORS ASSOCIATION, INC.</t>
  </si>
  <si>
    <t>Timpuyog Ti Sta. Cruz Agriculture Cooperative</t>
  </si>
  <si>
    <t>BOHOL</t>
  </si>
  <si>
    <t>Polipol</t>
  </si>
  <si>
    <t>Lacong</t>
  </si>
  <si>
    <t>Lipay Sur</t>
  </si>
  <si>
    <t>Apayao</t>
  </si>
  <si>
    <t>Merida</t>
  </si>
  <si>
    <t>CASILDA, SAN ISIDRO, CAN-UNZO, LIBAS, MAHAYAG FARMERS ASSOCIATION (CASACALIMA)</t>
  </si>
  <si>
    <t>Barrio Site Casilda, Merida, Leyte</t>
  </si>
  <si>
    <t>Sitio Magbangon, Brgy. Tinag-an, Albuera, Leyte</t>
  </si>
  <si>
    <t>Sitio San Martin, Brgy. San Isidro, Palompon, Leyte</t>
  </si>
  <si>
    <t>Sitio Mahayahay San Francisco, Isabel, Leyte</t>
  </si>
  <si>
    <t>Proper Bontoc, Southern Leyte</t>
  </si>
  <si>
    <t>Brgy. Caticugan, Sta. Rita, Samar</t>
  </si>
  <si>
    <t>Nueva Esperanza, Bien Unido Bohol</t>
  </si>
  <si>
    <t>Mabago, Poblacion Sur, Carmen, Bohol</t>
  </si>
  <si>
    <t>Panagdago-ocan, La Libertad, Carmen, Bohol</t>
  </si>
  <si>
    <t>Brgy. Telegrafo, Tolosa, Leyte</t>
  </si>
  <si>
    <t>Purok 3, Sta Maria</t>
  </si>
  <si>
    <t>Sta. Maria West</t>
  </si>
  <si>
    <t>Sta. Maria East</t>
  </si>
  <si>
    <t>San Nicolas, San Simon, Pampanga</t>
  </si>
  <si>
    <t>Enterprise Development and Sustainability Support for Rice Mechanization Program</t>
  </si>
  <si>
    <t>List of FCA Recipients Assisted on the Preparation of Operational Plan</t>
  </si>
  <si>
    <t>2020 2nd Batch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</si>
</sst>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"/>
    <numFmt numFmtId="167" formatCode="_-* #,##0_-;\-* #,##0_-;_-* &quot;-&quot;??_-;_-@_-"/>
  </numFmts>
  <fonts count="28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rgb="FF000000"/>
      <name val="Arial"/>
      <family val="2"/>
    </font>
    <font>
      <b/>
      <sz val="12"/>
      <color rgb="FF000000"/>
      <name val="Cambria"/>
      <family val="1"/>
    </font>
    <font>
      <b/>
      <sz val="11"/>
      <color theme="1"/>
      <name val="Cambria"/>
      <family val="1"/>
    </font>
    <font>
      <sz val="12"/>
      <color rgb="FF000000"/>
      <name val="Cambria"/>
      <family val="1"/>
    </font>
    <font>
      <b/>
      <sz val="14"/>
      <color theme="1"/>
      <name val="Cambria"/>
      <family val="1"/>
    </font>
    <font>
      <sz val="11"/>
      <name val="Arial"/>
      <family val="2"/>
    </font>
    <font>
      <sz val="14"/>
      <color theme="1"/>
      <name val="Cambria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libri"/>
      <family val="2"/>
    </font>
    <font>
      <sz val="14"/>
      <color rgb="FF000000"/>
      <name val="Cambria"/>
      <family val="1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4"/>
      <name val="Cambria"/>
      <family val="1"/>
    </font>
    <font>
      <b/>
      <sz val="14"/>
      <name val="Cambria"/>
      <family val="1"/>
    </font>
    <font>
      <sz val="11"/>
      <color indexed="8"/>
      <name val="Calibri"/>
      <family val="2"/>
    </font>
    <font>
      <sz val="12"/>
      <name val="Cambria"/>
      <family val="1"/>
    </font>
    <font>
      <sz val="14"/>
      <name val="Calibri"/>
      <family val="2"/>
    </font>
    <font>
      <b/>
      <sz val="12"/>
      <name val="Cambria"/>
      <family val="1"/>
    </font>
    <font>
      <sz val="12"/>
      <color theme="1"/>
      <name val="Arial"/>
      <family val="2"/>
    </font>
    <font>
      <sz val="10"/>
      <color indexed="8"/>
      <name val="Helvetica Neue"/>
      <family val="2"/>
    </font>
    <font>
      <i/>
      <sz val="12"/>
      <color theme="1"/>
      <name val="Cambria"/>
      <family val="1"/>
    </font>
    <font>
      <i/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C2D69B"/>
        <bgColor rgb="FFC2D69B"/>
      </patternFill>
    </fill>
    <fill>
      <patternFill patternType="solid">
        <fgColor rgb="FFB6DDE8"/>
        <bgColor rgb="FFB6DDE8"/>
      </patternFill>
    </fill>
    <fill>
      <patternFill patternType="solid">
        <fgColor rgb="FFCCCCCC"/>
        <bgColor rgb="FFCCCCCC"/>
      </patternFill>
    </fill>
    <fill>
      <patternFill patternType="solid">
        <fgColor rgb="FFD4CFB4"/>
        <bgColor rgb="FFD4CFB4"/>
      </patternFill>
    </fill>
    <fill>
      <patternFill patternType="solid">
        <fgColor rgb="FFC4D79B"/>
        <bgColor rgb="FFC4D79B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D9D9D9"/>
        <bgColor rgb="FFD9D9D9"/>
      </patternFill>
    </fill>
    <fill>
      <patternFill patternType="solid">
        <fgColor rgb="FFE5B8B7"/>
        <bgColor rgb="FFE5B8B7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9" tint="0.59999389629810485"/>
        <bgColor rgb="FFFBD4B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164" fontId="17" fillId="0" borderId="4" applyFont="0" applyFill="0" applyBorder="0" applyAlignment="0" applyProtection="0"/>
    <xf numFmtId="164" fontId="1" fillId="0" borderId="4" applyFont="0" applyFill="0" applyBorder="0" applyAlignment="0" applyProtection="0"/>
    <xf numFmtId="0" fontId="9" fillId="0" borderId="4">
      <alignment vertical="center"/>
    </xf>
    <xf numFmtId="0" fontId="9" fillId="0" borderId="4">
      <alignment vertical="center"/>
    </xf>
    <xf numFmtId="164" fontId="17" fillId="0" borderId="4" applyFont="0" applyFill="0" applyBorder="0" applyAlignment="0" applyProtection="0"/>
    <xf numFmtId="0" fontId="17" fillId="0" borderId="4"/>
    <xf numFmtId="0" fontId="20" fillId="0" borderId="4" applyNumberFormat="0" applyFill="0" applyBorder="0" applyProtection="0"/>
    <xf numFmtId="0" fontId="4" fillId="0" borderId="4"/>
    <xf numFmtId="0" fontId="17" fillId="0" borderId="4"/>
    <xf numFmtId="0" fontId="17" fillId="0" borderId="4"/>
    <xf numFmtId="0" fontId="25" fillId="0" borderId="4" applyNumberFormat="0" applyFill="0" applyBorder="0" applyProtection="0">
      <alignment vertical="top" wrapText="1"/>
    </xf>
    <xf numFmtId="0" fontId="17" fillId="0" borderId="4"/>
  </cellStyleXfs>
  <cellXfs count="353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66" fontId="3" fillId="10" borderId="1" xfId="0" applyNumberFormat="1" applyFont="1" applyFill="1" applyBorder="1" applyAlignment="1">
      <alignment horizontal="left" vertical="center"/>
    </xf>
    <xf numFmtId="166" fontId="3" fillId="10" borderId="1" xfId="0" applyNumberFormat="1" applyFont="1" applyFill="1" applyBorder="1" applyAlignment="1">
      <alignment horizontal="left" vertical="center" wrapText="1"/>
    </xf>
    <xf numFmtId="1" fontId="3" fillId="10" borderId="1" xfId="0" applyNumberFormat="1" applyFont="1" applyFill="1" applyBorder="1" applyAlignment="1">
      <alignment horizontal="center" vertical="center" wrapText="1"/>
    </xf>
    <xf numFmtId="166" fontId="3" fillId="11" borderId="1" xfId="0" applyNumberFormat="1" applyFont="1" applyFill="1" applyBorder="1" applyAlignment="1">
      <alignment horizontal="left" vertical="center"/>
    </xf>
    <xf numFmtId="166" fontId="3" fillId="11" borderId="1" xfId="0" applyNumberFormat="1" applyFont="1" applyFill="1" applyBorder="1" applyAlignment="1">
      <alignment horizontal="left" vertical="center" wrapText="1"/>
    </xf>
    <xf numFmtId="1" fontId="3" fillId="11" borderId="1" xfId="0" applyNumberFormat="1" applyFont="1" applyFill="1" applyBorder="1" applyAlignment="1">
      <alignment horizontal="center" vertical="center" wrapText="1"/>
    </xf>
    <xf numFmtId="166" fontId="3" fillId="12" borderId="1" xfId="0" applyNumberFormat="1" applyFont="1" applyFill="1" applyBorder="1" applyAlignment="1">
      <alignment horizontal="left" vertical="center"/>
    </xf>
    <xf numFmtId="166" fontId="3" fillId="12" borderId="1" xfId="0" applyNumberFormat="1" applyFont="1" applyFill="1" applyBorder="1" applyAlignment="1">
      <alignment horizontal="left" vertical="center" wrapText="1"/>
    </xf>
    <xf numFmtId="1" fontId="3" fillId="12" borderId="1" xfId="0" applyNumberFormat="1" applyFont="1" applyFill="1" applyBorder="1" applyAlignment="1">
      <alignment horizontal="center" vertical="center" wrapText="1"/>
    </xf>
    <xf numFmtId="166" fontId="3" fillId="13" borderId="1" xfId="0" applyNumberFormat="1" applyFont="1" applyFill="1" applyBorder="1" applyAlignment="1">
      <alignment horizontal="center" vertical="center"/>
    </xf>
    <xf numFmtId="166" fontId="3" fillId="13" borderId="1" xfId="0" applyNumberFormat="1" applyFont="1" applyFill="1" applyBorder="1" applyAlignment="1">
      <alignment horizontal="left" vertical="center" wrapText="1"/>
    </xf>
    <xf numFmtId="1" fontId="3" fillId="13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66" fontId="3" fillId="9" borderId="1" xfId="0" applyNumberFormat="1" applyFont="1" applyFill="1" applyBorder="1" applyAlignment="1">
      <alignment horizontal="center" vertical="center"/>
    </xf>
    <xf numFmtId="166" fontId="3" fillId="9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 wrapText="1"/>
    </xf>
    <xf numFmtId="166" fontId="3" fillId="6" borderId="1" xfId="0" applyNumberFormat="1" applyFont="1" applyFill="1" applyBorder="1" applyAlignment="1">
      <alignment vertical="center"/>
    </xf>
    <xf numFmtId="166" fontId="3" fillId="6" borderId="1" xfId="0" applyNumberFormat="1" applyFont="1" applyFill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vertical="center"/>
    </xf>
    <xf numFmtId="166" fontId="3" fillId="7" borderId="1" xfId="0" applyNumberFormat="1" applyFont="1" applyFill="1" applyBorder="1" applyAlignment="1">
      <alignment horizontal="left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66" fontId="3" fillId="9" borderId="1" xfId="0" applyNumberFormat="1" applyFont="1" applyFill="1" applyBorder="1" applyAlignment="1">
      <alignment vertical="center"/>
    </xf>
    <xf numFmtId="1" fontId="3" fillId="9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vertical="center"/>
    </xf>
    <xf numFmtId="166" fontId="3" fillId="3" borderId="1" xfId="0" applyNumberFormat="1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2" fontId="3" fillId="9" borderId="1" xfId="0" applyNumberFormat="1" applyFont="1" applyFill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vertical="center"/>
    </xf>
    <xf numFmtId="166" fontId="16" fillId="0" borderId="1" xfId="0" applyNumberFormat="1" applyFont="1" applyBorder="1" applyAlignment="1">
      <alignment vertical="center"/>
    </xf>
    <xf numFmtId="166" fontId="3" fillId="14" borderId="1" xfId="0" applyNumberFormat="1" applyFont="1" applyFill="1" applyBorder="1" applyAlignment="1">
      <alignment vertical="center"/>
    </xf>
    <xf numFmtId="166" fontId="13" fillId="11" borderId="1" xfId="0" applyNumberFormat="1" applyFont="1" applyFill="1" applyBorder="1" applyAlignment="1">
      <alignment horizontal="left" vertical="center" wrapText="1"/>
    </xf>
    <xf numFmtId="166" fontId="13" fillId="12" borderId="1" xfId="0" applyNumberFormat="1" applyFont="1" applyFill="1" applyBorder="1" applyAlignment="1">
      <alignment horizontal="left" vertical="center" wrapText="1"/>
    </xf>
    <xf numFmtId="1" fontId="13" fillId="12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horizontal="left" vertical="center" wrapText="1"/>
    </xf>
    <xf numFmtId="166" fontId="13" fillId="10" borderId="1" xfId="0" applyNumberFormat="1" applyFont="1" applyFill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166" fontId="13" fillId="13" borderId="1" xfId="0" applyNumberFormat="1" applyFont="1" applyFill="1" applyBorder="1" applyAlignment="1">
      <alignment horizontal="center" vertical="center"/>
    </xf>
    <xf numFmtId="166" fontId="3" fillId="13" borderId="1" xfId="0" applyNumberFormat="1" applyFont="1" applyFill="1" applyBorder="1" applyAlignment="1">
      <alignment vertical="center" wrapText="1"/>
    </xf>
    <xf numFmtId="166" fontId="3" fillId="6" borderId="1" xfId="0" applyNumberFormat="1" applyFont="1" applyFill="1" applyBorder="1"/>
    <xf numFmtId="166" fontId="3" fillId="7" borderId="1" xfId="0" applyNumberFormat="1" applyFont="1" applyFill="1" applyBorder="1"/>
    <xf numFmtId="166" fontId="3" fillId="4" borderId="1" xfId="0" applyNumberFormat="1" applyFont="1" applyFill="1" applyBorder="1"/>
    <xf numFmtId="166" fontId="13" fillId="0" borderId="1" xfId="0" applyNumberFormat="1" applyFont="1" applyBorder="1"/>
    <xf numFmtId="166" fontId="3" fillId="3" borderId="1" xfId="0" applyNumberFormat="1" applyFont="1" applyFill="1" applyBorder="1"/>
    <xf numFmtId="166" fontId="3" fillId="7" borderId="1" xfId="0" applyNumberFormat="1" applyFont="1" applyFill="1" applyBorder="1" applyAlignment="1">
      <alignment vertical="top"/>
    </xf>
    <xf numFmtId="166" fontId="3" fillId="4" borderId="1" xfId="0" applyNumberFormat="1" applyFont="1" applyFill="1" applyBorder="1" applyAlignment="1">
      <alignment vertical="top"/>
    </xf>
    <xf numFmtId="166" fontId="13" fillId="4" borderId="1" xfId="0" applyNumberFormat="1" applyFont="1" applyFill="1" applyBorder="1" applyAlignment="1">
      <alignment horizontal="left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Border="1"/>
    <xf numFmtId="166" fontId="16" fillId="0" borderId="1" xfId="0" applyNumberFormat="1" applyFont="1" applyBorder="1"/>
    <xf numFmtId="166" fontId="3" fillId="3" borderId="1" xfId="0" applyNumberFormat="1" applyFont="1" applyFill="1" applyBorder="1" applyAlignment="1">
      <alignment vertical="top"/>
    </xf>
    <xf numFmtId="166" fontId="3" fillId="5" borderId="1" xfId="0" applyNumberFormat="1" applyFont="1" applyFill="1" applyBorder="1" applyAlignment="1">
      <alignment vertical="center"/>
    </xf>
    <xf numFmtId="166" fontId="13" fillId="5" borderId="1" xfId="0" applyNumberFormat="1" applyFont="1" applyFill="1" applyBorder="1" applyAlignment="1">
      <alignment horizontal="left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166" fontId="3" fillId="7" borderId="1" xfId="0" applyNumberFormat="1" applyFont="1" applyFill="1" applyBorder="1" applyAlignment="1">
      <alignment horizontal="left" vertical="center"/>
    </xf>
    <xf numFmtId="37" fontId="3" fillId="6" borderId="1" xfId="0" applyNumberFormat="1" applyFont="1" applyFill="1" applyBorder="1" applyAlignment="1">
      <alignment vertical="center"/>
    </xf>
    <xf numFmtId="37" fontId="3" fillId="6" borderId="1" xfId="0" applyNumberFormat="1" applyFont="1" applyFill="1" applyBorder="1" applyAlignment="1">
      <alignment horizontal="left" vertical="center" wrapText="1"/>
    </xf>
    <xf numFmtId="37" fontId="3" fillId="7" borderId="9" xfId="0" applyNumberFormat="1" applyFont="1" applyFill="1" applyBorder="1" applyAlignment="1">
      <alignment vertical="center"/>
    </xf>
    <xf numFmtId="37" fontId="3" fillId="7" borderId="10" xfId="0" applyNumberFormat="1" applyFont="1" applyFill="1" applyBorder="1" applyAlignment="1">
      <alignment vertical="center"/>
    </xf>
    <xf numFmtId="37" fontId="3" fillId="4" borderId="9" xfId="0" applyNumberFormat="1" applyFont="1" applyFill="1" applyBorder="1" applyAlignment="1">
      <alignment vertical="center"/>
    </xf>
    <xf numFmtId="37" fontId="3" fillId="4" borderId="10" xfId="0" applyNumberFormat="1" applyFont="1" applyFill="1" applyBorder="1" applyAlignment="1">
      <alignment vertical="center"/>
    </xf>
    <xf numFmtId="37" fontId="3" fillId="8" borderId="1" xfId="0" applyNumberFormat="1" applyFont="1" applyFill="1" applyBorder="1" applyAlignment="1">
      <alignment vertical="center"/>
    </xf>
    <xf numFmtId="37" fontId="3" fillId="8" borderId="1" xfId="0" applyNumberFormat="1" applyFont="1" applyFill="1" applyBorder="1" applyAlignment="1">
      <alignment horizontal="left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37" fontId="13" fillId="0" borderId="1" xfId="0" applyNumberFormat="1" applyFont="1" applyBorder="1" applyAlignment="1">
      <alignment vertical="center"/>
    </xf>
    <xf numFmtId="37" fontId="13" fillId="0" borderId="1" xfId="0" applyNumberFormat="1" applyFont="1" applyBorder="1" applyAlignment="1">
      <alignment horizontal="left" vertical="center" wrapText="1"/>
    </xf>
    <xf numFmtId="37" fontId="16" fillId="0" borderId="1" xfId="0" applyNumberFormat="1" applyFont="1" applyBorder="1" applyAlignment="1">
      <alignment vertical="center"/>
    </xf>
    <xf numFmtId="37" fontId="13" fillId="0" borderId="1" xfId="0" applyNumberFormat="1" applyFont="1" applyBorder="1" applyAlignment="1">
      <alignment horizontal="right" vertical="center"/>
    </xf>
    <xf numFmtId="0" fontId="13" fillId="6" borderId="1" xfId="0" applyFont="1" applyFill="1" applyBorder="1" applyAlignment="1">
      <alignment horizontal="left" vertical="center" wrapText="1"/>
    </xf>
    <xf numFmtId="165" fontId="13" fillId="0" borderId="1" xfId="0" applyNumberFormat="1" applyFont="1" applyBorder="1" applyAlignment="1">
      <alignment vertical="center"/>
    </xf>
    <xf numFmtId="165" fontId="13" fillId="0" borderId="1" xfId="0" applyNumberFormat="1" applyFont="1" applyBorder="1" applyAlignment="1">
      <alignment horizontal="left" vertical="center" wrapText="1"/>
    </xf>
    <xf numFmtId="165" fontId="3" fillId="8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left" vertical="top" wrapText="1"/>
    </xf>
    <xf numFmtId="165" fontId="3" fillId="4" borderId="1" xfId="0" applyNumberFormat="1" applyFont="1" applyFill="1" applyBorder="1" applyAlignment="1">
      <alignment vertical="center"/>
    </xf>
    <xf numFmtId="165" fontId="13" fillId="4" borderId="1" xfId="0" applyNumberFormat="1" applyFont="1" applyFill="1" applyBorder="1"/>
    <xf numFmtId="165" fontId="3" fillId="7" borderId="1" xfId="0" applyNumberFormat="1" applyFont="1" applyFill="1" applyBorder="1" applyAlignment="1">
      <alignment vertical="center"/>
    </xf>
    <xf numFmtId="165" fontId="13" fillId="7" borderId="1" xfId="0" applyNumberFormat="1" applyFont="1" applyFill="1" applyBorder="1"/>
    <xf numFmtId="165" fontId="3" fillId="8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left" vertical="center"/>
    </xf>
    <xf numFmtId="165" fontId="3" fillId="6" borderId="1" xfId="0" applyNumberFormat="1" applyFont="1" applyFill="1" applyBorder="1" applyAlignment="1">
      <alignment horizontal="left" vertical="center" wrapText="1"/>
    </xf>
    <xf numFmtId="165" fontId="3" fillId="7" borderId="1" xfId="0" applyNumberFormat="1" applyFont="1" applyFill="1" applyBorder="1" applyAlignment="1">
      <alignment horizontal="left" vertical="center"/>
    </xf>
    <xf numFmtId="165" fontId="3" fillId="7" borderId="1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horizontal="left" vertical="center" wrapText="1"/>
    </xf>
    <xf numFmtId="165" fontId="3" fillId="9" borderId="1" xfId="0" applyNumberFormat="1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left" vertical="center" wrapText="1"/>
    </xf>
    <xf numFmtId="165" fontId="13" fillId="0" borderId="1" xfId="0" applyNumberFormat="1" applyFont="1" applyBorder="1" applyAlignment="1">
      <alignment vertical="top" wrapText="1"/>
    </xf>
    <xf numFmtId="165" fontId="3" fillId="6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0" fontId="12" fillId="0" borderId="0" xfId="0" applyFont="1"/>
    <xf numFmtId="0" fontId="3" fillId="10" borderId="1" xfId="0" applyFont="1" applyFill="1" applyBorder="1" applyAlignment="1">
      <alignment horizontal="left"/>
    </xf>
    <xf numFmtId="0" fontId="3" fillId="11" borderId="1" xfId="0" applyFont="1" applyFill="1" applyBorder="1" applyAlignment="1">
      <alignment horizontal="left"/>
    </xf>
    <xf numFmtId="0" fontId="16" fillId="7" borderId="1" xfId="0" applyFont="1" applyFill="1" applyBorder="1"/>
    <xf numFmtId="0" fontId="3" fillId="12" borderId="1" xfId="0" applyFont="1" applyFill="1" applyBorder="1" applyAlignment="1">
      <alignment horizontal="left"/>
    </xf>
    <xf numFmtId="0" fontId="16" fillId="4" borderId="1" xfId="0" applyFont="1" applyFill="1" applyBorder="1"/>
    <xf numFmtId="0" fontId="5" fillId="13" borderId="1" xfId="0" applyFont="1" applyFill="1" applyBorder="1" applyAlignment="1">
      <alignment horizontal="left" wrapText="1"/>
    </xf>
    <xf numFmtId="0" fontId="16" fillId="3" borderId="1" xfId="0" applyFont="1" applyFill="1" applyBorder="1"/>
    <xf numFmtId="0" fontId="7" fillId="0" borderId="1" xfId="0" applyFont="1" applyBorder="1" applyAlignment="1">
      <alignment horizontal="left" wrapText="1"/>
    </xf>
    <xf numFmtId="0" fontId="16" fillId="0" borderId="1" xfId="0" applyFont="1" applyBorder="1"/>
    <xf numFmtId="0" fontId="3" fillId="10" borderId="1" xfId="0" applyFont="1" applyFill="1" applyBorder="1" applyAlignment="1">
      <alignment horizontal="left" wrapText="1"/>
    </xf>
    <xf numFmtId="0" fontId="16" fillId="6" borderId="1" xfId="0" applyFont="1" applyFill="1" applyBorder="1"/>
    <xf numFmtId="0" fontId="3" fillId="11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horizontal="left" wrapText="1"/>
    </xf>
    <xf numFmtId="0" fontId="3" fillId="13" borderId="1" xfId="0" applyFont="1" applyFill="1" applyBorder="1" applyAlignment="1">
      <alignment horizontal="left"/>
    </xf>
    <xf numFmtId="0" fontId="3" fillId="13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6" fillId="0" borderId="1" xfId="0" applyFont="1" applyBorder="1" applyAlignment="1"/>
    <xf numFmtId="0" fontId="13" fillId="12" borderId="1" xfId="0" applyFont="1" applyFill="1" applyBorder="1" applyAlignment="1">
      <alignment horizontal="left" wrapText="1"/>
    </xf>
    <xf numFmtId="0" fontId="14" fillId="7" borderId="1" xfId="0" applyFont="1" applyFill="1" applyBorder="1"/>
    <xf numFmtId="0" fontId="14" fillId="4" borderId="1" xfId="0" applyFont="1" applyFill="1" applyBorder="1"/>
    <xf numFmtId="0" fontId="14" fillId="3" borderId="1" xfId="0" applyFont="1" applyFill="1" applyBorder="1"/>
    <xf numFmtId="0" fontId="13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5" fillId="12" borderId="1" xfId="0" applyFont="1" applyFill="1" applyBorder="1" applyAlignment="1">
      <alignment horizontal="left" wrapText="1"/>
    </xf>
    <xf numFmtId="0" fontId="11" fillId="4" borderId="4" xfId="0" applyFont="1" applyFill="1" applyBorder="1"/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/>
    <xf numFmtId="0" fontId="7" fillId="0" borderId="3" xfId="0" applyFont="1" applyBorder="1" applyAlignment="1">
      <alignment horizontal="left"/>
    </xf>
    <xf numFmtId="0" fontId="5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left" wrapText="1"/>
    </xf>
    <xf numFmtId="0" fontId="5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left" wrapText="1"/>
    </xf>
    <xf numFmtId="0" fontId="5" fillId="12" borderId="1" xfId="0" applyFont="1" applyFill="1" applyBorder="1" applyAlignment="1">
      <alignment horizontal="left"/>
    </xf>
    <xf numFmtId="0" fontId="5" fillId="1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4" fillId="6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0" xfId="0" applyFont="1" applyAlignment="1"/>
    <xf numFmtId="1" fontId="13" fillId="0" borderId="7" xfId="0" applyNumberFormat="1" applyFont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vertical="center"/>
    </xf>
    <xf numFmtId="0" fontId="11" fillId="15" borderId="14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0" fontId="3" fillId="15" borderId="14" xfId="0" applyFont="1" applyFill="1" applyBorder="1" applyAlignment="1">
      <alignment vertical="center" wrapText="1"/>
    </xf>
    <xf numFmtId="0" fontId="3" fillId="15" borderId="17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66" fontId="3" fillId="3" borderId="3" xfId="0" applyNumberFormat="1" applyFont="1" applyFill="1" applyBorder="1" applyAlignment="1">
      <alignment horizontal="left" vertical="center" wrapText="1"/>
    </xf>
    <xf numFmtId="0" fontId="11" fillId="0" borderId="2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166" fontId="3" fillId="3" borderId="22" xfId="0" applyNumberFormat="1" applyFont="1" applyFill="1" applyBorder="1" applyAlignment="1">
      <alignment vertical="center"/>
    </xf>
    <xf numFmtId="1" fontId="5" fillId="2" borderId="10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 wrapText="1"/>
    </xf>
    <xf numFmtId="0" fontId="16" fillId="0" borderId="7" xfId="0" applyFont="1" applyBorder="1"/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 wrapText="1"/>
    </xf>
    <xf numFmtId="0" fontId="16" fillId="0" borderId="3" xfId="0" applyFont="1" applyBorder="1"/>
    <xf numFmtId="0" fontId="3" fillId="17" borderId="11" xfId="0" applyFont="1" applyFill="1" applyBorder="1" applyAlignment="1">
      <alignment vertical="center"/>
    </xf>
    <xf numFmtId="0" fontId="11" fillId="17" borderId="11" xfId="0" applyFont="1" applyFill="1" applyBorder="1" applyAlignment="1">
      <alignment wrapText="1"/>
    </xf>
    <xf numFmtId="0" fontId="11" fillId="18" borderId="11" xfId="0" applyFont="1" applyFill="1" applyBorder="1" applyAlignment="1">
      <alignment wrapText="1"/>
    </xf>
    <xf numFmtId="0" fontId="3" fillId="19" borderId="11" xfId="0" applyFont="1" applyFill="1" applyBorder="1" applyAlignment="1">
      <alignment vertical="center"/>
    </xf>
    <xf numFmtId="0" fontId="11" fillId="19" borderId="11" xfId="0" applyFont="1" applyFill="1" applyBorder="1" applyAlignment="1">
      <alignment wrapText="1"/>
    </xf>
    <xf numFmtId="0" fontId="11" fillId="20" borderId="11" xfId="0" applyFont="1" applyFill="1" applyBorder="1" applyAlignment="1">
      <alignment wrapText="1"/>
    </xf>
    <xf numFmtId="0" fontId="11" fillId="21" borderId="11" xfId="0" applyFont="1" applyFill="1" applyBorder="1" applyAlignment="1">
      <alignment wrapText="1"/>
    </xf>
    <xf numFmtId="0" fontId="3" fillId="21" borderId="11" xfId="0" applyFont="1" applyFill="1" applyBorder="1" applyAlignment="1">
      <alignment wrapText="1"/>
    </xf>
    <xf numFmtId="0" fontId="11" fillId="15" borderId="11" xfId="0" applyFont="1" applyFill="1" applyBorder="1" applyAlignment="1">
      <alignment wrapText="1"/>
    </xf>
    <xf numFmtId="167" fontId="18" fillId="0" borderId="11" xfId="1" applyNumberFormat="1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left" vertical="center" wrapText="1"/>
    </xf>
    <xf numFmtId="0" fontId="18" fillId="22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2" fontId="18" fillId="0" borderId="11" xfId="0" applyNumberFormat="1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23" borderId="11" xfId="0" applyFont="1" applyFill="1" applyBorder="1" applyAlignment="1">
      <alignment horizontal="left" vertical="center" wrapText="1"/>
    </xf>
    <xf numFmtId="167" fontId="18" fillId="24" borderId="11" xfId="1" applyNumberFormat="1" applyFont="1" applyFill="1" applyBorder="1" applyAlignment="1">
      <alignment horizontal="left" vertical="center" wrapText="1"/>
    </xf>
    <xf numFmtId="166" fontId="18" fillId="5" borderId="11" xfId="0" applyNumberFormat="1" applyFont="1" applyFill="1" applyBorder="1" applyAlignment="1">
      <alignment horizontal="left" vertical="center" wrapText="1"/>
    </xf>
    <xf numFmtId="167" fontId="18" fillId="0" borderId="11" xfId="1" applyNumberFormat="1" applyFont="1" applyFill="1" applyBorder="1" applyAlignment="1">
      <alignment horizontal="left" vertical="top" wrapText="1"/>
    </xf>
    <xf numFmtId="166" fontId="18" fillId="0" borderId="11" xfId="0" applyNumberFormat="1" applyFont="1" applyFill="1" applyBorder="1" applyAlignment="1" applyProtection="1">
      <alignment horizontal="left" vertical="center" wrapText="1"/>
    </xf>
    <xf numFmtId="166" fontId="18" fillId="0" borderId="11" xfId="0" applyNumberFormat="1" applyFont="1" applyFill="1" applyBorder="1" applyAlignment="1">
      <alignment horizontal="left" vertical="center" wrapText="1"/>
    </xf>
    <xf numFmtId="166" fontId="19" fillId="25" borderId="11" xfId="0" applyNumberFormat="1" applyFont="1" applyFill="1" applyBorder="1" applyAlignment="1">
      <alignment horizontal="left" vertical="center" wrapText="1"/>
    </xf>
    <xf numFmtId="0" fontId="18" fillId="0" borderId="11" xfId="3" applyFont="1" applyFill="1" applyBorder="1" applyAlignment="1">
      <alignment horizontal="left" vertical="center" wrapText="1"/>
    </xf>
    <xf numFmtId="0" fontId="18" fillId="0" borderId="11" xfId="4" applyFont="1" applyFill="1" applyBorder="1" applyAlignment="1">
      <alignment horizontal="left" vertical="center" wrapText="1"/>
    </xf>
    <xf numFmtId="166" fontId="19" fillId="26" borderId="11" xfId="0" applyNumberFormat="1" applyFont="1" applyFill="1" applyBorder="1" applyAlignment="1">
      <alignment horizontal="left" vertical="center" wrapText="1"/>
    </xf>
    <xf numFmtId="0" fontId="18" fillId="0" borderId="11" xfId="6" applyFont="1" applyFill="1" applyBorder="1" applyAlignment="1">
      <alignment horizontal="left" vertical="center" wrapText="1"/>
    </xf>
    <xf numFmtId="37" fontId="10" fillId="0" borderId="1" xfId="0" applyNumberFormat="1" applyFont="1" applyBorder="1" applyAlignment="1">
      <alignment horizontal="left" vertical="center" wrapText="1"/>
    </xf>
    <xf numFmtId="37" fontId="18" fillId="0" borderId="11" xfId="8" applyNumberFormat="1" applyFont="1" applyFill="1" applyBorder="1" applyAlignment="1">
      <alignment horizontal="left" vertical="center" wrapText="1"/>
    </xf>
    <xf numFmtId="37" fontId="19" fillId="27" borderId="11" xfId="8" applyNumberFormat="1" applyFont="1" applyFill="1" applyBorder="1" applyAlignment="1">
      <alignment horizontal="left" vertical="center" wrapText="1"/>
    </xf>
    <xf numFmtId="165" fontId="18" fillId="0" borderId="11" xfId="8" applyNumberFormat="1" applyFont="1" applyFill="1" applyBorder="1" applyAlignment="1">
      <alignment horizontal="left" vertical="center" wrapText="1"/>
    </xf>
    <xf numFmtId="0" fontId="19" fillId="28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8" fillId="0" borderId="11" xfId="9" applyFont="1" applyFill="1" applyBorder="1" applyAlignment="1">
      <alignment horizontal="left" vertical="center" wrapText="1"/>
    </xf>
    <xf numFmtId="166" fontId="18" fillId="0" borderId="11" xfId="9" applyNumberFormat="1" applyFont="1" applyFill="1" applyBorder="1" applyAlignment="1">
      <alignment horizontal="left" vertical="center" wrapText="1"/>
    </xf>
    <xf numFmtId="0" fontId="13" fillId="0" borderId="11" xfId="10" applyFont="1" applyFill="1" applyBorder="1" applyAlignment="1">
      <alignment horizontal="left" vertical="center" wrapText="1"/>
    </xf>
    <xf numFmtId="166" fontId="13" fillId="0" borderId="11" xfId="10" applyNumberFormat="1" applyFont="1" applyFill="1" applyBorder="1" applyAlignment="1">
      <alignment horizontal="left" vertical="center" wrapText="1"/>
    </xf>
    <xf numFmtId="166" fontId="13" fillId="0" borderId="11" xfId="7" applyNumberFormat="1" applyFont="1" applyFill="1" applyBorder="1" applyAlignment="1" applyProtection="1">
      <alignment horizontal="left" vertical="center" wrapText="1"/>
    </xf>
    <xf numFmtId="166" fontId="13" fillId="0" borderId="11" xfId="10" applyNumberFormat="1" applyFont="1" applyFill="1" applyBorder="1" applyAlignment="1">
      <alignment vertical="center" wrapText="1"/>
    </xf>
    <xf numFmtId="166" fontId="7" fillId="5" borderId="11" xfId="10" applyNumberFormat="1" applyFont="1" applyFill="1" applyBorder="1" applyAlignment="1">
      <alignment horizontal="left" vertical="center" wrapText="1"/>
    </xf>
    <xf numFmtId="0" fontId="21" fillId="0" borderId="11" xfId="10" applyFont="1" applyFill="1" applyBorder="1" applyAlignment="1">
      <alignment horizontal="left" vertical="center" wrapText="1"/>
    </xf>
    <xf numFmtId="166" fontId="21" fillId="0" borderId="11" xfId="10" applyNumberFormat="1" applyFont="1" applyFill="1" applyBorder="1" applyAlignment="1">
      <alignment horizontal="left" vertical="center" wrapText="1"/>
    </xf>
    <xf numFmtId="0" fontId="18" fillId="22" borderId="11" xfId="0" applyFont="1" applyFill="1" applyBorder="1" applyAlignment="1">
      <alignment horizontal="center" vertical="center" wrapText="1"/>
    </xf>
    <xf numFmtId="2" fontId="19" fillId="28" borderId="11" xfId="0" applyNumberFormat="1" applyFont="1" applyFill="1" applyBorder="1" applyAlignment="1">
      <alignment horizontal="left" vertical="center" wrapText="1"/>
    </xf>
    <xf numFmtId="0" fontId="10" fillId="22" borderId="11" xfId="0" applyFont="1" applyFill="1" applyBorder="1" applyAlignment="1">
      <alignment horizontal="left" vertical="center"/>
    </xf>
    <xf numFmtId="0" fontId="18" fillId="22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center"/>
    </xf>
    <xf numFmtId="0" fontId="15" fillId="22" borderId="11" xfId="0" applyFont="1" applyFill="1" applyBorder="1" applyAlignment="1">
      <alignment horizontal="left" vertical="center"/>
    </xf>
    <xf numFmtId="167" fontId="18" fillId="29" borderId="11" xfId="1" applyNumberFormat="1" applyFont="1" applyFill="1" applyBorder="1" applyAlignment="1">
      <alignment horizontal="left" vertical="center" wrapText="1"/>
    </xf>
    <xf numFmtId="167" fontId="18" fillId="0" borderId="11" xfId="2" applyNumberFormat="1" applyFont="1" applyFill="1" applyBorder="1" applyAlignment="1">
      <alignment horizontal="left" vertical="center" wrapText="1"/>
    </xf>
    <xf numFmtId="167" fontId="18" fillId="0" borderId="11" xfId="5" applyNumberFormat="1" applyFont="1" applyFill="1" applyBorder="1" applyAlignment="1" applyProtection="1">
      <alignment horizontal="left" vertical="center" wrapText="1"/>
    </xf>
    <xf numFmtId="166" fontId="18" fillId="0" borderId="11" xfId="0" applyNumberFormat="1" applyFont="1" applyFill="1" applyBorder="1" applyAlignment="1">
      <alignment vertical="center" wrapText="1"/>
    </xf>
    <xf numFmtId="167" fontId="19" fillId="28" borderId="11" xfId="1" applyNumberFormat="1" applyFont="1" applyFill="1" applyBorder="1" applyAlignment="1">
      <alignment horizontal="left" vertical="center" wrapText="1"/>
    </xf>
    <xf numFmtId="0" fontId="2" fillId="0" borderId="11" xfId="0" applyFont="1" applyBorder="1"/>
    <xf numFmtId="0" fontId="6" fillId="30" borderId="11" xfId="0" applyFont="1" applyFill="1" applyBorder="1"/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6" fillId="16" borderId="11" xfId="0" applyNumberFormat="1" applyFont="1" applyFill="1" applyBorder="1" applyAlignment="1">
      <alignment horizontal="center"/>
    </xf>
    <xf numFmtId="0" fontId="0" fillId="0" borderId="0" xfId="0" applyFont="1" applyAlignment="1"/>
    <xf numFmtId="166" fontId="13" fillId="0" borderId="9" xfId="0" applyNumberFormat="1" applyFont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166" fontId="3" fillId="4" borderId="3" xfId="0" applyNumberFormat="1" applyFont="1" applyFill="1" applyBorder="1" applyAlignment="1">
      <alignment horizontal="left" vertical="center" wrapText="1"/>
    </xf>
    <xf numFmtId="166" fontId="13" fillId="28" borderId="9" xfId="0" applyNumberFormat="1" applyFont="1" applyFill="1" applyBorder="1" applyAlignment="1">
      <alignment vertical="center"/>
    </xf>
    <xf numFmtId="0" fontId="3" fillId="28" borderId="11" xfId="0" applyFont="1" applyFill="1" applyBorder="1" applyAlignment="1">
      <alignment vertical="center" wrapText="1"/>
    </xf>
    <xf numFmtId="1" fontId="13" fillId="28" borderId="10" xfId="0" applyNumberFormat="1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left" vertical="center" wrapText="1"/>
    </xf>
    <xf numFmtId="1" fontId="13" fillId="0" borderId="6" xfId="0" applyNumberFormat="1" applyFont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" fontId="3" fillId="9" borderId="4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31" borderId="1" xfId="0" applyNumberFormat="1" applyFont="1" applyFill="1" applyBorder="1" applyAlignment="1">
      <alignment horizontal="left" vertical="center"/>
    </xf>
    <xf numFmtId="1" fontId="3" fillId="32" borderId="4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 wrapText="1"/>
    </xf>
    <xf numFmtId="165" fontId="3" fillId="32" borderId="7" xfId="0" applyNumberFormat="1" applyFont="1" applyFill="1" applyBorder="1" applyAlignment="1">
      <alignment horizontal="left" vertical="center" wrapText="1"/>
    </xf>
    <xf numFmtId="1" fontId="3" fillId="32" borderId="7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5" fillId="33" borderId="4" xfId="0" applyFont="1" applyFill="1" applyBorder="1" applyAlignment="1"/>
    <xf numFmtId="165" fontId="3" fillId="33" borderId="11" xfId="0" applyNumberFormat="1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13" fillId="0" borderId="7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vertical="top" wrapText="1"/>
    </xf>
    <xf numFmtId="165" fontId="3" fillId="4" borderId="3" xfId="0" applyNumberFormat="1" applyFont="1" applyFill="1" applyBorder="1" applyAlignment="1">
      <alignment horizontal="left" vertical="center" wrapText="1"/>
    </xf>
    <xf numFmtId="165" fontId="3" fillId="9" borderId="11" xfId="0" applyNumberFormat="1" applyFont="1" applyFill="1" applyBorder="1" applyAlignment="1">
      <alignment horizontal="left" vertical="center" wrapText="1"/>
    </xf>
    <xf numFmtId="165" fontId="13" fillId="0" borderId="7" xfId="0" applyNumberFormat="1" applyFont="1" applyBorder="1" applyAlignment="1">
      <alignment vertical="top" wrapText="1"/>
    </xf>
    <xf numFmtId="0" fontId="18" fillId="0" borderId="19" xfId="0" applyFont="1" applyFill="1" applyBorder="1" applyAlignment="1">
      <alignment horizontal="left" vertical="center" wrapText="1"/>
    </xf>
    <xf numFmtId="165" fontId="3" fillId="4" borderId="3" xfId="0" applyNumberFormat="1" applyFont="1" applyFill="1" applyBorder="1" applyAlignment="1">
      <alignment horizontal="left" vertical="center"/>
    </xf>
    <xf numFmtId="165" fontId="3" fillId="9" borderId="11" xfId="0" applyNumberFormat="1" applyFont="1" applyFill="1" applyBorder="1" applyAlignment="1">
      <alignment horizontal="center" vertical="center"/>
    </xf>
    <xf numFmtId="1" fontId="3" fillId="9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Border="1" applyAlignment="1">
      <alignment vertical="top" wrapText="1"/>
    </xf>
    <xf numFmtId="1" fontId="13" fillId="0" borderId="11" xfId="0" applyNumberFormat="1" applyFont="1" applyBorder="1" applyAlignment="1">
      <alignment horizontal="center" vertical="center" wrapText="1"/>
    </xf>
    <xf numFmtId="1" fontId="3" fillId="33" borderId="4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 wrapText="1"/>
    </xf>
    <xf numFmtId="1" fontId="3" fillId="33" borderId="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>
      <alignment horizontal="center" vertical="center"/>
    </xf>
    <xf numFmtId="0" fontId="16" fillId="3" borderId="4" xfId="0" applyFont="1" applyFill="1" applyBorder="1"/>
    <xf numFmtId="0" fontId="3" fillId="13" borderId="7" xfId="0" applyFont="1" applyFill="1" applyBorder="1" applyAlignment="1">
      <alignment horizontal="left" wrapText="1"/>
    </xf>
    <xf numFmtId="0" fontId="13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3" fillId="0" borderId="9" xfId="0" applyFont="1" applyFill="1" applyBorder="1" applyAlignment="1">
      <alignment horizontal="left"/>
    </xf>
    <xf numFmtId="0" fontId="16" fillId="0" borderId="26" xfId="0" applyFont="1" applyFill="1" applyBorder="1"/>
    <xf numFmtId="0" fontId="14" fillId="7" borderId="3" xfId="0" applyFont="1" applyFill="1" applyBorder="1"/>
    <xf numFmtId="0" fontId="3" fillId="11" borderId="3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0" fontId="3" fillId="28" borderId="1" xfId="0" applyFont="1" applyFill="1" applyBorder="1" applyAlignment="1">
      <alignment horizontal="left"/>
    </xf>
    <xf numFmtId="0" fontId="5" fillId="28" borderId="3" xfId="0" applyFont="1" applyFill="1" applyBorder="1" applyAlignment="1">
      <alignment horizontal="left"/>
    </xf>
    <xf numFmtId="0" fontId="16" fillId="4" borderId="7" xfId="0" applyFont="1" applyFill="1" applyBorder="1"/>
    <xf numFmtId="0" fontId="16" fillId="7" borderId="3" xfId="0" applyFont="1" applyFill="1" applyBorder="1"/>
    <xf numFmtId="0" fontId="16" fillId="28" borderId="11" xfId="0" applyFont="1" applyFill="1" applyBorder="1"/>
    <xf numFmtId="0" fontId="3" fillId="7" borderId="1" xfId="0" applyFont="1" applyFill="1" applyBorder="1"/>
    <xf numFmtId="0" fontId="3" fillId="4" borderId="1" xfId="0" applyFont="1" applyFill="1" applyBorder="1"/>
    <xf numFmtId="0" fontId="13" fillId="28" borderId="9" xfId="0" applyFont="1" applyFill="1" applyBorder="1"/>
    <xf numFmtId="0" fontId="13" fillId="0" borderId="9" xfId="0" applyFont="1" applyFill="1" applyBorder="1" applyAlignment="1"/>
    <xf numFmtId="0" fontId="16" fillId="0" borderId="4" xfId="0" applyFont="1" applyFill="1" applyBorder="1" applyAlignment="1"/>
    <xf numFmtId="0" fontId="16" fillId="28" borderId="26" xfId="0" applyFont="1" applyFill="1" applyBorder="1"/>
    <xf numFmtId="0" fontId="3" fillId="28" borderId="5" xfId="0" applyFont="1" applyFill="1" applyBorder="1" applyAlignment="1">
      <alignment horizontal="left"/>
    </xf>
    <xf numFmtId="0" fontId="7" fillId="28" borderId="19" xfId="0" applyFont="1" applyFill="1" applyBorder="1" applyAlignment="1">
      <alignment wrapText="1"/>
    </xf>
    <xf numFmtId="0" fontId="3" fillId="11" borderId="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7" fillId="0" borderId="11" xfId="0" applyFont="1" applyBorder="1" applyAlignment="1"/>
    <xf numFmtId="165" fontId="19" fillId="28" borderId="11" xfId="0" applyNumberFormat="1" applyFont="1" applyFill="1" applyBorder="1" applyAlignment="1">
      <alignment horizontal="center" vertical="center"/>
    </xf>
    <xf numFmtId="167" fontId="18" fillId="24" borderId="11" xfId="1" applyNumberFormat="1" applyFont="1" applyFill="1" applyBorder="1" applyAlignment="1">
      <alignment horizontal="center" vertical="center"/>
    </xf>
    <xf numFmtId="165" fontId="21" fillId="0" borderId="11" xfId="0" applyNumberFormat="1" applyFont="1" applyFill="1" applyBorder="1" applyAlignment="1">
      <alignment horizontal="left" vertical="center" wrapText="1"/>
    </xf>
    <xf numFmtId="165" fontId="23" fillId="28" borderId="11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167" fontId="23" fillId="28" borderId="11" xfId="1" applyNumberFormat="1" applyFont="1" applyFill="1" applyBorder="1" applyAlignment="1">
      <alignment horizontal="center" vertical="center"/>
    </xf>
    <xf numFmtId="0" fontId="18" fillId="0" borderId="19" xfId="11" applyNumberFormat="1" applyFont="1" applyFill="1" applyBorder="1" applyAlignment="1">
      <alignment vertical="center" wrapText="1"/>
    </xf>
    <xf numFmtId="0" fontId="18" fillId="0" borderId="11" xfId="11" applyNumberFormat="1" applyFont="1" applyFill="1" applyBorder="1" applyAlignment="1">
      <alignment vertical="center" wrapText="1"/>
    </xf>
    <xf numFmtId="166" fontId="13" fillId="0" borderId="11" xfId="12" applyNumberFormat="1" applyFont="1" applyFill="1" applyBorder="1" applyAlignment="1">
      <alignment horizontal="left" vertical="center" wrapText="1"/>
    </xf>
    <xf numFmtId="0" fontId="8" fillId="0" borderId="0" xfId="0" applyFont="1"/>
    <xf numFmtId="0" fontId="5" fillId="0" borderId="0" xfId="0" applyFont="1"/>
    <xf numFmtId="0" fontId="24" fillId="0" borderId="0" xfId="0" applyFont="1"/>
    <xf numFmtId="0" fontId="6" fillId="30" borderId="11" xfId="0" applyFont="1" applyFill="1" applyBorder="1" applyAlignment="1">
      <alignment horizontal="center"/>
    </xf>
    <xf numFmtId="0" fontId="8" fillId="0" borderId="11" xfId="0" applyFont="1" applyBorder="1"/>
    <xf numFmtId="1" fontId="8" fillId="0" borderId="11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/>
    <xf numFmtId="0" fontId="8" fillId="0" borderId="8" xfId="0" applyFont="1" applyBorder="1" applyAlignment="1">
      <alignment horizontal="center" vertical="center"/>
    </xf>
    <xf numFmtId="0" fontId="9" fillId="0" borderId="2" xfId="0" applyFont="1" applyBorder="1"/>
    <xf numFmtId="166" fontId="5" fillId="2" borderId="8" xfId="0" applyNumberFormat="1" applyFont="1" applyFill="1" applyBorder="1" applyAlignment="1">
      <alignment horizontal="left" vertical="center" wrapText="1"/>
    </xf>
  </cellXfs>
  <cellStyles count="13">
    <cellStyle name="Comma 2 2" xfId="1" xr:uid="{00000000-0005-0000-0000-000000000000}"/>
    <cellStyle name="Comma 3" xfId="5" xr:uid="{00000000-0005-0000-0000-000001000000}"/>
    <cellStyle name="Comma 4" xfId="2" xr:uid="{00000000-0005-0000-0000-000002000000}"/>
    <cellStyle name="Normal" xfId="0" builtinId="0"/>
    <cellStyle name="Normal 11 2" xfId="11" xr:uid="{00000000-0005-0000-0000-000004000000}"/>
    <cellStyle name="Normal 13" xfId="9" xr:uid="{00000000-0005-0000-0000-000005000000}"/>
    <cellStyle name="Normal 14" xfId="3" xr:uid="{00000000-0005-0000-0000-000006000000}"/>
    <cellStyle name="Normal 15" xfId="4" xr:uid="{00000000-0005-0000-0000-000007000000}"/>
    <cellStyle name="Normal 2" xfId="7" xr:uid="{00000000-0005-0000-0000-000008000000}"/>
    <cellStyle name="Normal 3" xfId="8" xr:uid="{00000000-0005-0000-0000-000009000000}"/>
    <cellStyle name="Normal 4" xfId="12" xr:uid="{00000000-0005-0000-0000-00000A000000}"/>
    <cellStyle name="Normal 43" xfId="10" xr:uid="{00000000-0005-0000-0000-00000B000000}"/>
    <cellStyle name="Normal 6" xfId="6" xr:uid="{00000000-0005-0000-0000-00000C000000}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880"/>
  <sheetViews>
    <sheetView topLeftCell="A6" workbookViewId="0">
      <selection activeCell="A23" sqref="A23"/>
    </sheetView>
  </sheetViews>
  <sheetFormatPr defaultColWidth="12.625" defaultRowHeight="15" customHeight="1"/>
  <cols>
    <col min="1" max="1" width="17" customWidth="1"/>
    <col min="2" max="2" width="18" style="256" customWidth="1"/>
    <col min="3" max="3" width="16.375" customWidth="1"/>
    <col min="4" max="4" width="14.375" customWidth="1"/>
    <col min="5" max="5" width="16.875" customWidth="1"/>
    <col min="6" max="6" width="18.5" customWidth="1"/>
    <col min="7" max="7" width="15.625" customWidth="1"/>
    <col min="8" max="8" width="16.875" customWidth="1"/>
    <col min="11" max="11" width="14" customWidth="1"/>
  </cols>
  <sheetData>
    <row r="1" spans="1:26" ht="15.75" customHeight="1">
      <c r="A1" s="342" t="s">
        <v>1672</v>
      </c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343" t="s">
        <v>1673</v>
      </c>
      <c r="B2" s="344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59" customFormat="1" ht="15.75" customHeight="1">
      <c r="A3" s="348" t="s">
        <v>1615</v>
      </c>
      <c r="B3" s="34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5.5" customHeight="1">
      <c r="A5" s="253" t="s">
        <v>0</v>
      </c>
      <c r="B5" s="252" t="s">
        <v>1616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54" t="s">
        <v>1631</v>
      </c>
      <c r="B6" s="258">
        <f>SUM(B7:B21)</f>
        <v>536</v>
      </c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50" t="s">
        <v>1617</v>
      </c>
      <c r="B7" s="257">
        <f>'2020 1st Batch'!C3</f>
        <v>7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50" t="s">
        <v>1618</v>
      </c>
      <c r="B8" s="257">
        <f>'2020 1st Batch'!C16</f>
        <v>170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50" t="s">
        <v>1619</v>
      </c>
      <c r="B9" s="257">
        <f>'2020 1st Batch'!C262</f>
        <v>77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50" t="s">
        <v>1620</v>
      </c>
      <c r="B10" s="257">
        <f>'2020 1st Batch'!C393</f>
        <v>174</v>
      </c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50" t="s">
        <v>1621</v>
      </c>
      <c r="B11" s="257">
        <f>'2020 1st Batch'!C648</f>
        <v>10</v>
      </c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50" t="s">
        <v>1622</v>
      </c>
      <c r="B12" s="257">
        <f>'2020 1st Batch'!C673</f>
        <v>26</v>
      </c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50" t="s">
        <v>1623</v>
      </c>
      <c r="B13" s="257">
        <f>'2020 1st Batch'!C716</f>
        <v>2</v>
      </c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50" t="s">
        <v>1624</v>
      </c>
      <c r="B14" s="257">
        <f>'2020 1st Batch'!C722</f>
        <v>4</v>
      </c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50" t="s">
        <v>1625</v>
      </c>
      <c r="B15" s="257">
        <f>'2020 1st Batch'!C734</f>
        <v>3</v>
      </c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50" t="s">
        <v>1626</v>
      </c>
      <c r="B16" s="257">
        <f>'2020 1st Batch'!C743</f>
        <v>25</v>
      </c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50" t="s">
        <v>1627</v>
      </c>
      <c r="B17" s="257">
        <f>'2020 1st Batch'!C805</f>
        <v>21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50" t="s">
        <v>1628</v>
      </c>
      <c r="B18" s="257">
        <f>'2020 1st Batch'!C846</f>
        <v>8</v>
      </c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50" t="s">
        <v>1629</v>
      </c>
      <c r="B19" s="255">
        <v>0</v>
      </c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50" t="s">
        <v>1630</v>
      </c>
      <c r="B20" s="255">
        <v>0</v>
      </c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50" t="s">
        <v>327</v>
      </c>
      <c r="B21" s="257">
        <f>'2020 1st Batch'!C869</f>
        <v>9</v>
      </c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51" t="s">
        <v>1674</v>
      </c>
      <c r="B22" s="345">
        <f>SUM(B23:B37)</f>
        <v>166</v>
      </c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50" t="s">
        <v>1617</v>
      </c>
      <c r="B23" s="255">
        <v>0</v>
      </c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50" t="s">
        <v>1618</v>
      </c>
      <c r="B24" s="255">
        <f>'2020 2nd Batch'!C3</f>
        <v>18</v>
      </c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50" t="s">
        <v>1619</v>
      </c>
      <c r="B25" s="255">
        <v>0</v>
      </c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50" t="s">
        <v>1620</v>
      </c>
      <c r="B26" s="255">
        <f>'2020 2nd Batch'!C40</f>
        <v>110</v>
      </c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50" t="s">
        <v>1621</v>
      </c>
      <c r="B27" s="255">
        <f>'2020 2nd Batch'!C216</f>
        <v>7</v>
      </c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50" t="s">
        <v>1622</v>
      </c>
      <c r="B28" s="255">
        <f>'2020 2nd Batch'!C236</f>
        <v>9</v>
      </c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50" t="s">
        <v>1623</v>
      </c>
      <c r="B29" s="255">
        <v>0</v>
      </c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50" t="s">
        <v>1624</v>
      </c>
      <c r="B30" s="255">
        <v>0</v>
      </c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50" t="s">
        <v>1625</v>
      </c>
      <c r="B31" s="255">
        <v>0</v>
      </c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50" t="s">
        <v>1626</v>
      </c>
      <c r="B32" s="255">
        <v>0</v>
      </c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50" t="s">
        <v>1627</v>
      </c>
      <c r="B33" s="255">
        <f>'2020 2nd Batch'!C256</f>
        <v>13</v>
      </c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50" t="s">
        <v>1628</v>
      </c>
      <c r="B34" s="255">
        <v>0</v>
      </c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50" t="s">
        <v>1629</v>
      </c>
      <c r="B35" s="255">
        <v>0</v>
      </c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50" t="s">
        <v>1630</v>
      </c>
      <c r="B36" s="255">
        <v>0</v>
      </c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50" t="s">
        <v>327</v>
      </c>
      <c r="B37" s="255">
        <f>'2020 2nd Batch'!C285</f>
        <v>9</v>
      </c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346" t="s">
        <v>1</v>
      </c>
      <c r="B38" s="347">
        <f>B6+B22</f>
        <v>702</v>
      </c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3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3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3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3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3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3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3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3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3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3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3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3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3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3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3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3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3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3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3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3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3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3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3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3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3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3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3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3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3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3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3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3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3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3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3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3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3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3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3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3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3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3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3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3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3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3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3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3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3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3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3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3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3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3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3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3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3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3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3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3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3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3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3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3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3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3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3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3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3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3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3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3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3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3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3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3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3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3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3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3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3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3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3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3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3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3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3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3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3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3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3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3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3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3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3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3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3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3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/>
    <row r="138" spans="1:26" ht="15.75" customHeight="1"/>
    <row r="139" spans="1:26" ht="15.75" customHeight="1"/>
    <row r="140" spans="1:26" ht="15.75" customHeight="1"/>
    <row r="141" spans="1:26" ht="15.75" customHeight="1"/>
    <row r="142" spans="1:26" ht="15.75" customHeight="1"/>
    <row r="143" spans="1:26" ht="15.75" customHeight="1"/>
    <row r="144" spans="1:26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</sheetData>
  <mergeCells count="1">
    <mergeCell ref="A3:B3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94"/>
  <sheetViews>
    <sheetView tabSelected="1" zoomScaleNormal="100" workbookViewId="0">
      <pane ySplit="2" topLeftCell="A3" activePane="bottomLeft" state="frozen"/>
      <selection pane="bottomLeft" activeCell="G18" sqref="G18"/>
    </sheetView>
  </sheetViews>
  <sheetFormatPr defaultColWidth="12.625" defaultRowHeight="15" customHeight="1"/>
  <cols>
    <col min="1" max="1" width="2.375" customWidth="1"/>
    <col min="2" max="2" width="49.375" customWidth="1"/>
    <col min="3" max="3" width="20.625" customWidth="1"/>
    <col min="4" max="4" width="31" style="166" customWidth="1"/>
  </cols>
  <sheetData>
    <row r="1" spans="1:4" ht="26.25" customHeight="1">
      <c r="A1" s="350" t="s">
        <v>2</v>
      </c>
      <c r="B1" s="351"/>
      <c r="C1" s="4" t="s">
        <v>3</v>
      </c>
      <c r="D1" s="4" t="s">
        <v>1040</v>
      </c>
    </row>
    <row r="2" spans="1:4" ht="15.75">
      <c r="A2" s="352" t="s">
        <v>4</v>
      </c>
      <c r="B2" s="351"/>
      <c r="C2" s="5">
        <f>C3+C16+C262+C393+C648+C673+C716+C722+C743+C805+C846+C869+C734</f>
        <v>536</v>
      </c>
      <c r="D2" s="5"/>
    </row>
    <row r="3" spans="1:4" ht="15.75">
      <c r="A3" s="6" t="s">
        <v>182</v>
      </c>
      <c r="B3" s="7"/>
      <c r="C3" s="8">
        <f>C4</f>
        <v>7</v>
      </c>
      <c r="D3" s="8"/>
    </row>
    <row r="4" spans="1:4" ht="15.75">
      <c r="A4" s="9" t="s">
        <v>7</v>
      </c>
      <c r="B4" s="10"/>
      <c r="C4" s="11">
        <f>C5</f>
        <v>7</v>
      </c>
      <c r="D4" s="11"/>
    </row>
    <row r="5" spans="1:4" ht="15.75">
      <c r="A5" s="12" t="s">
        <v>5</v>
      </c>
      <c r="B5" s="13"/>
      <c r="C5" s="14">
        <f>C6+C9+C12</f>
        <v>7</v>
      </c>
      <c r="D5" s="14"/>
    </row>
    <row r="6" spans="1:4" ht="15.75">
      <c r="A6" s="15"/>
      <c r="B6" s="16" t="s">
        <v>9</v>
      </c>
      <c r="C6" s="17">
        <f>C7+C8</f>
        <v>2</v>
      </c>
      <c r="D6" s="17"/>
    </row>
    <row r="7" spans="1:4" ht="18">
      <c r="A7" s="18"/>
      <c r="B7" s="19" t="s">
        <v>334</v>
      </c>
      <c r="C7" s="20">
        <v>1</v>
      </c>
      <c r="D7" s="207" t="s">
        <v>1180</v>
      </c>
    </row>
    <row r="8" spans="1:4" ht="18">
      <c r="A8" s="18"/>
      <c r="B8" s="19" t="s">
        <v>335</v>
      </c>
      <c r="C8" s="20">
        <v>1</v>
      </c>
      <c r="D8" s="207" t="s">
        <v>209</v>
      </c>
    </row>
    <row r="9" spans="1:4" ht="15.75">
      <c r="A9" s="23"/>
      <c r="B9" s="24" t="s">
        <v>8</v>
      </c>
      <c r="C9" s="17">
        <f>C10+C11</f>
        <v>2</v>
      </c>
      <c r="D9" s="17"/>
    </row>
    <row r="10" spans="1:4" ht="18">
      <c r="A10" s="21"/>
      <c r="B10" s="19" t="s">
        <v>336</v>
      </c>
      <c r="C10" s="20">
        <v>1</v>
      </c>
      <c r="D10" s="207" t="s">
        <v>1181</v>
      </c>
    </row>
    <row r="11" spans="1:4" ht="18">
      <c r="A11" s="21"/>
      <c r="B11" s="19" t="s">
        <v>337</v>
      </c>
      <c r="C11" s="20">
        <v>1</v>
      </c>
      <c r="D11" s="207" t="s">
        <v>1182</v>
      </c>
    </row>
    <row r="12" spans="1:4" ht="15.75">
      <c r="A12" s="23"/>
      <c r="B12" s="24" t="s">
        <v>10</v>
      </c>
      <c r="C12" s="17">
        <f>C13+C14+C15</f>
        <v>3</v>
      </c>
      <c r="D12" s="17"/>
    </row>
    <row r="13" spans="1:4" ht="18">
      <c r="A13" s="18"/>
      <c r="B13" s="19" t="s">
        <v>338</v>
      </c>
      <c r="C13" s="20">
        <v>1</v>
      </c>
      <c r="D13" s="207" t="s">
        <v>1183</v>
      </c>
    </row>
    <row r="14" spans="1:4" ht="18">
      <c r="A14" s="18"/>
      <c r="B14" s="19" t="s">
        <v>339</v>
      </c>
      <c r="C14" s="20">
        <v>1</v>
      </c>
      <c r="D14" s="207" t="s">
        <v>1184</v>
      </c>
    </row>
    <row r="15" spans="1:4" ht="18">
      <c r="A15" s="18"/>
      <c r="B15" s="19" t="s">
        <v>340</v>
      </c>
      <c r="C15" s="20">
        <v>1</v>
      </c>
      <c r="D15" s="207" t="s">
        <v>1185</v>
      </c>
    </row>
    <row r="16" spans="1:4" ht="15.75">
      <c r="A16" s="26" t="s">
        <v>11</v>
      </c>
      <c r="B16" s="27"/>
      <c r="C16" s="28">
        <f>C17+C133+C150+C209</f>
        <v>170</v>
      </c>
      <c r="D16" s="28"/>
    </row>
    <row r="17" spans="1:4" ht="15.75">
      <c r="A17" s="29" t="s">
        <v>341</v>
      </c>
      <c r="B17" s="30"/>
      <c r="C17" s="31">
        <f>C18+C25+C52+C61+C93</f>
        <v>83</v>
      </c>
      <c r="D17" s="31"/>
    </row>
    <row r="18" spans="1:4" ht="15.75" customHeight="1">
      <c r="A18" s="32" t="s">
        <v>12</v>
      </c>
      <c r="B18" s="33"/>
      <c r="C18" s="34">
        <f>C19+C21</f>
        <v>4</v>
      </c>
      <c r="D18" s="34"/>
    </row>
    <row r="19" spans="1:4" ht="15.75" customHeight="1">
      <c r="A19" s="39"/>
      <c r="B19" s="40" t="s">
        <v>183</v>
      </c>
      <c r="C19" s="41">
        <f>C20</f>
        <v>1</v>
      </c>
      <c r="D19" s="41"/>
    </row>
    <row r="20" spans="1:4" ht="15.75" customHeight="1">
      <c r="A20" s="38"/>
      <c r="B20" s="37" t="s">
        <v>342</v>
      </c>
      <c r="C20" s="45">
        <v>1</v>
      </c>
      <c r="D20" s="208" t="s">
        <v>1186</v>
      </c>
    </row>
    <row r="21" spans="1:4" ht="15.75" customHeight="1">
      <c r="A21" s="47"/>
      <c r="B21" s="43" t="s">
        <v>343</v>
      </c>
      <c r="C21" s="46">
        <f>SUM(C22:C24)</f>
        <v>3</v>
      </c>
      <c r="D21" s="46"/>
    </row>
    <row r="22" spans="1:4" ht="15.75" customHeight="1">
      <c r="A22" s="44"/>
      <c r="B22" s="22" t="s">
        <v>344</v>
      </c>
      <c r="C22" s="45">
        <v>1</v>
      </c>
      <c r="D22" s="239" t="s">
        <v>1187</v>
      </c>
    </row>
    <row r="23" spans="1:4" ht="15.75" customHeight="1">
      <c r="A23" s="44"/>
      <c r="B23" s="22" t="s">
        <v>345</v>
      </c>
      <c r="C23" s="45">
        <v>1</v>
      </c>
      <c r="D23" s="210" t="s">
        <v>1188</v>
      </c>
    </row>
    <row r="24" spans="1:4" ht="15.75" customHeight="1">
      <c r="A24" s="44"/>
      <c r="B24" s="22" t="s">
        <v>346</v>
      </c>
      <c r="C24" s="45">
        <v>1</v>
      </c>
      <c r="D24" s="210" t="s">
        <v>1188</v>
      </c>
    </row>
    <row r="25" spans="1:4" ht="15.75" customHeight="1">
      <c r="A25" s="32" t="s">
        <v>13</v>
      </c>
      <c r="B25" s="33"/>
      <c r="C25" s="34">
        <f>C26+C29+C33+C35+C40+C43+C47</f>
        <v>19</v>
      </c>
      <c r="D25" s="34"/>
    </row>
    <row r="26" spans="1:4" ht="15.75" customHeight="1">
      <c r="A26" s="39"/>
      <c r="B26" s="40" t="s">
        <v>185</v>
      </c>
      <c r="C26" s="41">
        <f>C27+C28</f>
        <v>2</v>
      </c>
      <c r="D26" s="41"/>
    </row>
    <row r="27" spans="1:4" ht="15.75" customHeight="1">
      <c r="A27" s="38"/>
      <c r="B27" s="22" t="s">
        <v>347</v>
      </c>
      <c r="C27" s="45">
        <v>1</v>
      </c>
      <c r="D27" s="209" t="s">
        <v>1189</v>
      </c>
    </row>
    <row r="28" spans="1:4" ht="15.75" customHeight="1">
      <c r="A28" s="38"/>
      <c r="B28" s="22" t="s">
        <v>348</v>
      </c>
      <c r="C28" s="45">
        <v>1</v>
      </c>
      <c r="D28" s="209" t="s">
        <v>1190</v>
      </c>
    </row>
    <row r="29" spans="1:4" ht="15.75" customHeight="1">
      <c r="A29" s="39"/>
      <c r="B29" s="40" t="s">
        <v>187</v>
      </c>
      <c r="C29" s="41">
        <f>SUM(C30:C32)</f>
        <v>3</v>
      </c>
      <c r="D29" s="41"/>
    </row>
    <row r="30" spans="1:4" ht="15.75" customHeight="1">
      <c r="A30" s="38"/>
      <c r="B30" s="22" t="s">
        <v>349</v>
      </c>
      <c r="C30" s="45">
        <v>1</v>
      </c>
      <c r="D30" s="209" t="s">
        <v>1191</v>
      </c>
    </row>
    <row r="31" spans="1:4" ht="15.75" customHeight="1">
      <c r="A31" s="38"/>
      <c r="B31" s="22" t="s">
        <v>350</v>
      </c>
      <c r="C31" s="45">
        <v>1</v>
      </c>
      <c r="D31" s="209" t="s">
        <v>1191</v>
      </c>
    </row>
    <row r="32" spans="1:4" ht="15.75" customHeight="1">
      <c r="A32" s="38"/>
      <c r="B32" s="22" t="s">
        <v>351</v>
      </c>
      <c r="C32" s="45">
        <v>1</v>
      </c>
      <c r="D32" s="209" t="s">
        <v>1192</v>
      </c>
    </row>
    <row r="33" spans="1:4" ht="15.75" customHeight="1">
      <c r="A33" s="39"/>
      <c r="B33" s="40" t="s">
        <v>186</v>
      </c>
      <c r="C33" s="41">
        <f>C34</f>
        <v>1</v>
      </c>
      <c r="D33" s="41"/>
    </row>
    <row r="34" spans="1:4" ht="15.75" customHeight="1">
      <c r="A34" s="38"/>
      <c r="B34" s="22" t="s">
        <v>352</v>
      </c>
      <c r="C34" s="45">
        <v>1</v>
      </c>
      <c r="D34" s="209" t="s">
        <v>1193</v>
      </c>
    </row>
    <row r="35" spans="1:4" ht="15.75" customHeight="1">
      <c r="A35" s="39"/>
      <c r="B35" s="43" t="s">
        <v>15</v>
      </c>
      <c r="C35" s="41">
        <f>SUM(C36:C39)</f>
        <v>4</v>
      </c>
      <c r="D35" s="240"/>
    </row>
    <row r="36" spans="1:4" ht="15.75" customHeight="1">
      <c r="A36" s="38"/>
      <c r="B36" s="22" t="s">
        <v>353</v>
      </c>
      <c r="C36" s="45">
        <v>1</v>
      </c>
      <c r="D36" s="209" t="s">
        <v>1194</v>
      </c>
    </row>
    <row r="37" spans="1:4" ht="15.75" customHeight="1">
      <c r="A37" s="38"/>
      <c r="B37" s="22" t="s">
        <v>354</v>
      </c>
      <c r="C37" s="45">
        <v>1</v>
      </c>
      <c r="D37" s="209" t="s">
        <v>1195</v>
      </c>
    </row>
    <row r="38" spans="1:4" ht="15.75" customHeight="1">
      <c r="A38" s="38"/>
      <c r="B38" s="22" t="s">
        <v>355</v>
      </c>
      <c r="C38" s="45">
        <v>1</v>
      </c>
      <c r="D38" s="209" t="s">
        <v>175</v>
      </c>
    </row>
    <row r="39" spans="1:4" ht="15.75" customHeight="1">
      <c r="A39" s="38"/>
      <c r="B39" s="22" t="s">
        <v>356</v>
      </c>
      <c r="C39" s="48">
        <v>1</v>
      </c>
      <c r="D39" s="241" t="s">
        <v>1196</v>
      </c>
    </row>
    <row r="40" spans="1:4" ht="15.75" customHeight="1">
      <c r="A40" s="35"/>
      <c r="B40" s="49" t="s">
        <v>14</v>
      </c>
      <c r="C40" s="36">
        <f>SUM(C41:C42)</f>
        <v>2</v>
      </c>
      <c r="D40" s="240"/>
    </row>
    <row r="41" spans="1:4" ht="15.75" customHeight="1">
      <c r="A41" s="38"/>
      <c r="B41" s="22" t="s">
        <v>357</v>
      </c>
      <c r="C41" s="45">
        <v>1</v>
      </c>
      <c r="D41" s="209" t="s">
        <v>1197</v>
      </c>
    </row>
    <row r="42" spans="1:4" ht="15.75" customHeight="1">
      <c r="A42" s="38"/>
      <c r="B42" s="22" t="s">
        <v>358</v>
      </c>
      <c r="C42" s="45">
        <v>1</v>
      </c>
      <c r="D42" s="210" t="s">
        <v>1198</v>
      </c>
    </row>
    <row r="43" spans="1:4" ht="15.75" customHeight="1">
      <c r="A43" s="35"/>
      <c r="B43" s="49" t="s">
        <v>16</v>
      </c>
      <c r="C43" s="36">
        <f>SUM(C44:C46)</f>
        <v>3</v>
      </c>
      <c r="D43" s="36"/>
    </row>
    <row r="44" spans="1:4" ht="15.75" customHeight="1">
      <c r="A44" s="38"/>
      <c r="B44" s="22" t="s">
        <v>359</v>
      </c>
      <c r="C44" s="45">
        <v>1</v>
      </c>
      <c r="D44" s="209" t="s">
        <v>1199</v>
      </c>
    </row>
    <row r="45" spans="1:4" ht="15.75" customHeight="1">
      <c r="A45" s="38"/>
      <c r="B45" s="22" t="s">
        <v>360</v>
      </c>
      <c r="C45" s="45">
        <v>1</v>
      </c>
      <c r="D45" s="209" t="s">
        <v>1200</v>
      </c>
    </row>
    <row r="46" spans="1:4" ht="15.75" customHeight="1">
      <c r="A46" s="38"/>
      <c r="B46" s="22" t="s">
        <v>361</v>
      </c>
      <c r="C46" s="45">
        <v>1</v>
      </c>
      <c r="D46" s="209" t="s">
        <v>1201</v>
      </c>
    </row>
    <row r="47" spans="1:4" ht="15.75" customHeight="1">
      <c r="A47" s="35"/>
      <c r="B47" s="49" t="s">
        <v>17</v>
      </c>
      <c r="C47" s="36">
        <f>SUM(C48:C51)</f>
        <v>4</v>
      </c>
      <c r="D47" s="240"/>
    </row>
    <row r="48" spans="1:4" ht="15.75" customHeight="1">
      <c r="A48" s="38"/>
      <c r="B48" s="22" t="s">
        <v>362</v>
      </c>
      <c r="C48" s="45">
        <v>1</v>
      </c>
      <c r="D48" s="209" t="s">
        <v>1202</v>
      </c>
    </row>
    <row r="49" spans="1:4" ht="15.75" customHeight="1">
      <c r="A49" s="38"/>
      <c r="B49" s="22" t="s">
        <v>363</v>
      </c>
      <c r="C49" s="45">
        <v>1</v>
      </c>
      <c r="D49" s="209" t="s">
        <v>1203</v>
      </c>
    </row>
    <row r="50" spans="1:4" ht="15.75" customHeight="1">
      <c r="A50" s="38"/>
      <c r="B50" s="22" t="s">
        <v>364</v>
      </c>
      <c r="C50" s="45">
        <v>1</v>
      </c>
      <c r="D50" s="209" t="s">
        <v>1204</v>
      </c>
    </row>
    <row r="51" spans="1:4" ht="15.75" customHeight="1">
      <c r="A51" s="38"/>
      <c r="B51" s="22" t="s">
        <v>365</v>
      </c>
      <c r="C51" s="45">
        <v>1</v>
      </c>
      <c r="D51" s="209" t="s">
        <v>1205</v>
      </c>
    </row>
    <row r="52" spans="1:4" ht="15.75" customHeight="1">
      <c r="A52" s="32" t="s">
        <v>18</v>
      </c>
      <c r="B52" s="33"/>
      <c r="C52" s="34">
        <f>C53+C57</f>
        <v>6</v>
      </c>
      <c r="D52" s="34"/>
    </row>
    <row r="53" spans="1:4" ht="15.75" customHeight="1">
      <c r="A53" s="39"/>
      <c r="B53" s="43" t="s">
        <v>20</v>
      </c>
      <c r="C53" s="41">
        <f>SUM(C54:C56)</f>
        <v>3</v>
      </c>
      <c r="D53" s="41"/>
    </row>
    <row r="54" spans="1:4" ht="15.75" customHeight="1">
      <c r="A54" s="50"/>
      <c r="B54" s="22" t="s">
        <v>366</v>
      </c>
      <c r="C54" s="45">
        <v>1</v>
      </c>
      <c r="D54" s="210" t="s">
        <v>1206</v>
      </c>
    </row>
    <row r="55" spans="1:4" ht="15.75" customHeight="1">
      <c r="A55" s="38"/>
      <c r="B55" s="22" t="s">
        <v>367</v>
      </c>
      <c r="C55" s="45">
        <v>1</v>
      </c>
      <c r="D55" s="210" t="s">
        <v>1207</v>
      </c>
    </row>
    <row r="56" spans="1:4" ht="15.75" customHeight="1">
      <c r="A56" s="50"/>
      <c r="B56" s="51" t="s">
        <v>368</v>
      </c>
      <c r="C56" s="45">
        <v>1</v>
      </c>
      <c r="D56" s="210" t="s">
        <v>1208</v>
      </c>
    </row>
    <row r="57" spans="1:4" ht="15.75" customHeight="1">
      <c r="A57" s="39"/>
      <c r="B57" s="43" t="s">
        <v>19</v>
      </c>
      <c r="C57" s="41">
        <f>SUM(C58:C60)</f>
        <v>3</v>
      </c>
      <c r="D57" s="41"/>
    </row>
    <row r="58" spans="1:4" ht="15.75" customHeight="1">
      <c r="A58" s="38"/>
      <c r="B58" s="52" t="s">
        <v>369</v>
      </c>
      <c r="C58" s="53">
        <v>1</v>
      </c>
      <c r="D58" s="210" t="s">
        <v>1209</v>
      </c>
    </row>
    <row r="59" spans="1:4" ht="15.75" customHeight="1">
      <c r="A59" s="38"/>
      <c r="B59" s="37" t="s">
        <v>370</v>
      </c>
      <c r="C59" s="45">
        <v>1</v>
      </c>
      <c r="D59" s="211" t="s">
        <v>1210</v>
      </c>
    </row>
    <row r="60" spans="1:4" ht="15.75" customHeight="1">
      <c r="A60" s="38"/>
      <c r="B60" s="37" t="s">
        <v>371</v>
      </c>
      <c r="C60" s="45">
        <v>1</v>
      </c>
      <c r="D60" s="211" t="s">
        <v>1211</v>
      </c>
    </row>
    <row r="61" spans="1:4" ht="15.75" customHeight="1">
      <c r="A61" s="32" t="s">
        <v>22</v>
      </c>
      <c r="B61" s="33"/>
      <c r="C61" s="34">
        <f>C62+C67+C72+C78+C80+C83+C89</f>
        <v>24</v>
      </c>
      <c r="D61" s="34"/>
    </row>
    <row r="62" spans="1:4" ht="15.75" customHeight="1">
      <c r="A62" s="39"/>
      <c r="B62" s="43" t="s">
        <v>190</v>
      </c>
      <c r="C62" s="46">
        <f>SUM(C63:C66)</f>
        <v>4</v>
      </c>
      <c r="D62" s="46"/>
    </row>
    <row r="63" spans="1:4" ht="15.75" customHeight="1">
      <c r="A63" s="38"/>
      <c r="B63" s="22" t="s">
        <v>372</v>
      </c>
      <c r="C63" s="20">
        <v>1</v>
      </c>
      <c r="D63" s="210" t="s">
        <v>1212</v>
      </c>
    </row>
    <row r="64" spans="1:4" ht="15.75" customHeight="1">
      <c r="A64" s="38"/>
      <c r="B64" s="22" t="s">
        <v>373</v>
      </c>
      <c r="C64" s="20">
        <v>1</v>
      </c>
      <c r="D64" s="210" t="s">
        <v>1213</v>
      </c>
    </row>
    <row r="65" spans="1:4" ht="15.75" customHeight="1">
      <c r="A65" s="38"/>
      <c r="B65" s="22" t="s">
        <v>374</v>
      </c>
      <c r="C65" s="20">
        <v>1</v>
      </c>
      <c r="D65" s="210" t="s">
        <v>1212</v>
      </c>
    </row>
    <row r="66" spans="1:4" ht="15.75" customHeight="1">
      <c r="A66" s="38"/>
      <c r="B66" s="22" t="s">
        <v>375</v>
      </c>
      <c r="C66" s="20">
        <v>1</v>
      </c>
      <c r="D66" s="212" t="s">
        <v>1214</v>
      </c>
    </row>
    <row r="67" spans="1:4" ht="15.75" customHeight="1">
      <c r="A67" s="39"/>
      <c r="B67" s="43" t="s">
        <v>188</v>
      </c>
      <c r="C67" s="41">
        <f>SUM(C68:C71)</f>
        <v>4</v>
      </c>
      <c r="D67" s="41"/>
    </row>
    <row r="68" spans="1:4" ht="15.75" customHeight="1">
      <c r="A68" s="38"/>
      <c r="B68" s="37" t="s">
        <v>376</v>
      </c>
      <c r="C68" s="20">
        <v>1</v>
      </c>
      <c r="D68" s="211" t="s">
        <v>1215</v>
      </c>
    </row>
    <row r="69" spans="1:4" ht="15.75" customHeight="1">
      <c r="A69" s="38"/>
      <c r="B69" s="37" t="s">
        <v>377</v>
      </c>
      <c r="C69" s="20">
        <v>1</v>
      </c>
      <c r="D69" s="211" t="s">
        <v>1216</v>
      </c>
    </row>
    <row r="70" spans="1:4" ht="15.75" customHeight="1">
      <c r="A70" s="38"/>
      <c r="B70" s="37" t="s">
        <v>378</v>
      </c>
      <c r="C70" s="20">
        <v>1</v>
      </c>
      <c r="D70" s="211" t="s">
        <v>1217</v>
      </c>
    </row>
    <row r="71" spans="1:4" ht="15.75" customHeight="1">
      <c r="A71" s="38"/>
      <c r="B71" s="37" t="s">
        <v>379</v>
      </c>
      <c r="C71" s="20">
        <v>1</v>
      </c>
      <c r="D71" s="211" t="s">
        <v>985</v>
      </c>
    </row>
    <row r="72" spans="1:4" ht="15.75" customHeight="1">
      <c r="A72" s="39"/>
      <c r="B72" s="49" t="s">
        <v>189</v>
      </c>
      <c r="C72" s="36">
        <f>SUM(C73:C77)</f>
        <v>5</v>
      </c>
      <c r="D72" s="36"/>
    </row>
    <row r="73" spans="1:4" ht="15.75" customHeight="1">
      <c r="A73" s="21"/>
      <c r="B73" s="25" t="s">
        <v>380</v>
      </c>
      <c r="C73" s="20">
        <v>1</v>
      </c>
      <c r="D73" s="242" t="s">
        <v>1218</v>
      </c>
    </row>
    <row r="74" spans="1:4" ht="15.75" customHeight="1">
      <c r="A74" s="38"/>
      <c r="B74" s="22" t="s">
        <v>381</v>
      </c>
      <c r="C74" s="20">
        <v>1</v>
      </c>
      <c r="D74" s="212" t="s">
        <v>1219</v>
      </c>
    </row>
    <row r="75" spans="1:4" ht="15.75" customHeight="1">
      <c r="A75" s="38"/>
      <c r="B75" s="22" t="s">
        <v>382</v>
      </c>
      <c r="C75" s="42">
        <v>1</v>
      </c>
      <c r="D75" s="243" t="s">
        <v>1220</v>
      </c>
    </row>
    <row r="76" spans="1:4" ht="15.75" customHeight="1">
      <c r="A76" s="38"/>
      <c r="B76" s="22" t="s">
        <v>383</v>
      </c>
      <c r="C76" s="42">
        <v>1</v>
      </c>
      <c r="D76" s="243" t="s">
        <v>1221</v>
      </c>
    </row>
    <row r="77" spans="1:4" ht="15.75" customHeight="1">
      <c r="A77" s="38"/>
      <c r="B77" s="22" t="s">
        <v>384</v>
      </c>
      <c r="C77" s="20">
        <v>1</v>
      </c>
      <c r="D77" s="210" t="s">
        <v>1222</v>
      </c>
    </row>
    <row r="78" spans="1:4" ht="15.75" customHeight="1">
      <c r="A78" s="39"/>
      <c r="B78" s="43" t="s">
        <v>385</v>
      </c>
      <c r="C78" s="41">
        <f>SUM(C79:C79)</f>
        <v>1</v>
      </c>
      <c r="D78" s="41"/>
    </row>
    <row r="79" spans="1:4" ht="15.75" customHeight="1">
      <c r="A79" s="38"/>
      <c r="B79" s="22" t="s">
        <v>386</v>
      </c>
      <c r="C79" s="20">
        <v>1</v>
      </c>
      <c r="D79" s="210" t="s">
        <v>1223</v>
      </c>
    </row>
    <row r="80" spans="1:4" ht="15.75" customHeight="1">
      <c r="A80" s="39"/>
      <c r="B80" s="43" t="s">
        <v>191</v>
      </c>
      <c r="C80" s="41">
        <f>SUM(C81:C82)</f>
        <v>2</v>
      </c>
      <c r="D80" s="41"/>
    </row>
    <row r="81" spans="1:4" ht="15.75" customHeight="1">
      <c r="A81" s="38"/>
      <c r="B81" s="22" t="s">
        <v>387</v>
      </c>
      <c r="C81" s="20">
        <v>1</v>
      </c>
      <c r="D81" s="210" t="s">
        <v>1224</v>
      </c>
    </row>
    <row r="82" spans="1:4" ht="15.75" customHeight="1">
      <c r="A82" s="38"/>
      <c r="B82" s="22" t="s">
        <v>388</v>
      </c>
      <c r="C82" s="20">
        <v>1</v>
      </c>
      <c r="D82" s="212" t="s">
        <v>1225</v>
      </c>
    </row>
    <row r="83" spans="1:4" ht="15.75" customHeight="1">
      <c r="A83" s="39"/>
      <c r="B83" s="54" t="s">
        <v>23</v>
      </c>
      <c r="C83" s="41">
        <f>C84+C85+C87+C88+C86</f>
        <v>5</v>
      </c>
      <c r="D83" s="41"/>
    </row>
    <row r="84" spans="1:4" ht="15.75" customHeight="1">
      <c r="A84" s="38"/>
      <c r="B84" s="22" t="s">
        <v>389</v>
      </c>
      <c r="C84" s="20">
        <v>1</v>
      </c>
      <c r="D84" s="210" t="s">
        <v>1226</v>
      </c>
    </row>
    <row r="85" spans="1:4" ht="15.75" customHeight="1">
      <c r="A85" s="38"/>
      <c r="B85" s="22" t="s">
        <v>390</v>
      </c>
      <c r="C85" s="20">
        <v>1</v>
      </c>
      <c r="D85" s="210" t="s">
        <v>115</v>
      </c>
    </row>
    <row r="86" spans="1:4" ht="15.75" customHeight="1">
      <c r="A86" s="38"/>
      <c r="B86" s="22" t="s">
        <v>391</v>
      </c>
      <c r="C86" s="20">
        <v>1</v>
      </c>
      <c r="D86" s="212" t="s">
        <v>1227</v>
      </c>
    </row>
    <row r="87" spans="1:4" ht="15.75" customHeight="1">
      <c r="A87" s="38"/>
      <c r="B87" s="22" t="s">
        <v>392</v>
      </c>
      <c r="C87" s="20">
        <v>1</v>
      </c>
      <c r="D87" s="210" t="s">
        <v>1228</v>
      </c>
    </row>
    <row r="88" spans="1:4" ht="15.75" customHeight="1">
      <c r="A88" s="38"/>
      <c r="B88" s="22" t="s">
        <v>393</v>
      </c>
      <c r="C88" s="20">
        <v>1</v>
      </c>
      <c r="D88" s="210" t="s">
        <v>1229</v>
      </c>
    </row>
    <row r="89" spans="1:4" ht="15.75" customHeight="1">
      <c r="A89" s="39"/>
      <c r="B89" s="43" t="s">
        <v>24</v>
      </c>
      <c r="C89" s="41">
        <f>SUM(C90:C92)</f>
        <v>3</v>
      </c>
      <c r="D89" s="41"/>
    </row>
    <row r="90" spans="1:4" ht="15.75" customHeight="1">
      <c r="A90" s="38"/>
      <c r="B90" s="22" t="s">
        <v>394</v>
      </c>
      <c r="C90" s="20">
        <v>1</v>
      </c>
      <c r="D90" s="239" t="s">
        <v>1230</v>
      </c>
    </row>
    <row r="91" spans="1:4" ht="15.75" customHeight="1">
      <c r="A91" s="38"/>
      <c r="B91" s="22" t="s">
        <v>395</v>
      </c>
      <c r="C91" s="20">
        <v>1</v>
      </c>
      <c r="D91" s="212" t="s">
        <v>1231</v>
      </c>
    </row>
    <row r="92" spans="1:4" ht="15.75" customHeight="1">
      <c r="A92" s="38"/>
      <c r="B92" s="22" t="s">
        <v>396</v>
      </c>
      <c r="C92" s="20">
        <v>1</v>
      </c>
      <c r="D92" s="212" t="s">
        <v>1232</v>
      </c>
    </row>
    <row r="93" spans="1:4" ht="15.75" customHeight="1">
      <c r="A93" s="32" t="s">
        <v>25</v>
      </c>
      <c r="B93" s="33"/>
      <c r="C93" s="34">
        <f>C94+C98+C102+C105+C109+C112+C119+C122+C126</f>
        <v>30</v>
      </c>
      <c r="D93" s="34"/>
    </row>
    <row r="94" spans="1:4" ht="15.75" customHeight="1">
      <c r="A94" s="39"/>
      <c r="B94" s="43" t="s">
        <v>28</v>
      </c>
      <c r="C94" s="41">
        <f>SUM(C95:C97)</f>
        <v>3</v>
      </c>
      <c r="D94" s="41"/>
    </row>
    <row r="95" spans="1:4" ht="15.75" customHeight="1">
      <c r="A95" s="38"/>
      <c r="B95" s="22" t="s">
        <v>397</v>
      </c>
      <c r="C95" s="20">
        <v>1</v>
      </c>
      <c r="D95" s="210" t="s">
        <v>1233</v>
      </c>
    </row>
    <row r="96" spans="1:4" ht="15.75" customHeight="1">
      <c r="A96" s="38"/>
      <c r="B96" s="22" t="s">
        <v>398</v>
      </c>
      <c r="C96" s="20">
        <v>1</v>
      </c>
      <c r="D96" s="210" t="s">
        <v>1234</v>
      </c>
    </row>
    <row r="97" spans="1:4" ht="15.75" customHeight="1">
      <c r="A97" s="38"/>
      <c r="B97" s="22" t="s">
        <v>399</v>
      </c>
      <c r="C97" s="20">
        <v>1</v>
      </c>
      <c r="D97" s="210" t="s">
        <v>1235</v>
      </c>
    </row>
    <row r="98" spans="1:4" ht="15.75" customHeight="1">
      <c r="A98" s="39"/>
      <c r="B98" s="43" t="s">
        <v>192</v>
      </c>
      <c r="C98" s="41">
        <f>SUM(C99:C101)</f>
        <v>3</v>
      </c>
      <c r="D98" s="41"/>
    </row>
    <row r="99" spans="1:4" ht="15.75" customHeight="1">
      <c r="A99" s="38"/>
      <c r="B99" s="22" t="s">
        <v>400</v>
      </c>
      <c r="C99" s="20">
        <v>1</v>
      </c>
      <c r="D99" s="210" t="s">
        <v>301</v>
      </c>
    </row>
    <row r="100" spans="1:4" ht="15.75" customHeight="1">
      <c r="A100" s="38"/>
      <c r="B100" s="22" t="s">
        <v>401</v>
      </c>
      <c r="C100" s="20">
        <v>1</v>
      </c>
      <c r="D100" s="210" t="s">
        <v>1052</v>
      </c>
    </row>
    <row r="101" spans="1:4" ht="15.75" customHeight="1">
      <c r="A101" s="38"/>
      <c r="B101" s="22" t="s">
        <v>402</v>
      </c>
      <c r="C101" s="20">
        <v>1</v>
      </c>
      <c r="D101" s="212" t="s">
        <v>1236</v>
      </c>
    </row>
    <row r="102" spans="1:4" ht="15.75" customHeight="1">
      <c r="A102" s="39"/>
      <c r="B102" s="43" t="s">
        <v>27</v>
      </c>
      <c r="C102" s="41">
        <f>SUM(C103:C104)</f>
        <v>2</v>
      </c>
      <c r="D102" s="41"/>
    </row>
    <row r="103" spans="1:4" ht="15.75" customHeight="1">
      <c r="A103" s="38"/>
      <c r="B103" s="22" t="s">
        <v>403</v>
      </c>
      <c r="C103" s="45">
        <v>1</v>
      </c>
      <c r="D103" s="210" t="s">
        <v>1237</v>
      </c>
    </row>
    <row r="104" spans="1:4" ht="15.75" customHeight="1">
      <c r="A104" s="38"/>
      <c r="B104" s="22" t="s">
        <v>404</v>
      </c>
      <c r="C104" s="45">
        <v>1</v>
      </c>
      <c r="D104" s="210" t="s">
        <v>1238</v>
      </c>
    </row>
    <row r="105" spans="1:4" ht="15.75" customHeight="1">
      <c r="A105" s="39"/>
      <c r="B105" s="43" t="s">
        <v>194</v>
      </c>
      <c r="C105" s="41">
        <f>SUM(C106:C108)</f>
        <v>3</v>
      </c>
      <c r="D105" s="41"/>
    </row>
    <row r="106" spans="1:4" ht="15.75" customHeight="1">
      <c r="A106" s="38"/>
      <c r="B106" s="22" t="s">
        <v>405</v>
      </c>
      <c r="C106" s="20">
        <v>1</v>
      </c>
      <c r="D106" s="210" t="s">
        <v>1239</v>
      </c>
    </row>
    <row r="107" spans="1:4" ht="15.75" customHeight="1">
      <c r="A107" s="38"/>
      <c r="B107" s="22" t="s">
        <v>406</v>
      </c>
      <c r="C107" s="20">
        <v>1</v>
      </c>
      <c r="D107" s="210" t="s">
        <v>1052</v>
      </c>
    </row>
    <row r="108" spans="1:4" ht="15.75" customHeight="1">
      <c r="A108" s="38"/>
      <c r="B108" s="22" t="s">
        <v>407</v>
      </c>
      <c r="C108" s="20">
        <v>1</v>
      </c>
      <c r="D108" s="210" t="s">
        <v>1240</v>
      </c>
    </row>
    <row r="109" spans="1:4" ht="15.75" customHeight="1">
      <c r="A109" s="39"/>
      <c r="B109" s="43" t="s">
        <v>59</v>
      </c>
      <c r="C109" s="41">
        <f>SUM(C110:C111)</f>
        <v>2</v>
      </c>
      <c r="D109" s="41"/>
    </row>
    <row r="110" spans="1:4" ht="15.75" customHeight="1">
      <c r="A110" s="38"/>
      <c r="B110" s="22" t="s">
        <v>408</v>
      </c>
      <c r="C110" s="20">
        <v>1</v>
      </c>
      <c r="D110" s="210" t="s">
        <v>1241</v>
      </c>
    </row>
    <row r="111" spans="1:4" ht="15.75" customHeight="1">
      <c r="A111" s="38"/>
      <c r="B111" s="22" t="s">
        <v>409</v>
      </c>
      <c r="C111" s="42">
        <v>1</v>
      </c>
      <c r="D111" s="244" t="s">
        <v>1242</v>
      </c>
    </row>
    <row r="112" spans="1:4" ht="15.75" customHeight="1">
      <c r="A112" s="39"/>
      <c r="B112" s="43" t="s">
        <v>26</v>
      </c>
      <c r="C112" s="41">
        <f>SUM(C113:C118)</f>
        <v>6</v>
      </c>
      <c r="D112" s="240"/>
    </row>
    <row r="113" spans="1:4" ht="15.75" customHeight="1">
      <c r="A113" s="55"/>
      <c r="B113" s="22" t="s">
        <v>410</v>
      </c>
      <c r="C113" s="20">
        <v>1</v>
      </c>
      <c r="D113" s="210" t="s">
        <v>1243</v>
      </c>
    </row>
    <row r="114" spans="1:4" ht="15.75" customHeight="1">
      <c r="A114" s="55"/>
      <c r="B114" s="22" t="s">
        <v>411</v>
      </c>
      <c r="C114" s="20">
        <v>1</v>
      </c>
      <c r="D114" s="210" t="s">
        <v>1244</v>
      </c>
    </row>
    <row r="115" spans="1:4" ht="15.75" customHeight="1">
      <c r="A115" s="55"/>
      <c r="B115" s="22" t="s">
        <v>412</v>
      </c>
      <c r="C115" s="20">
        <v>1</v>
      </c>
      <c r="D115" s="210" t="s">
        <v>1245</v>
      </c>
    </row>
    <row r="116" spans="1:4" ht="15.75" customHeight="1">
      <c r="A116" s="55"/>
      <c r="B116" s="22" t="s">
        <v>413</v>
      </c>
      <c r="C116" s="20">
        <v>1</v>
      </c>
      <c r="D116" s="210" t="s">
        <v>1246</v>
      </c>
    </row>
    <row r="117" spans="1:4" ht="15.75" customHeight="1">
      <c r="A117" s="55"/>
      <c r="B117" s="22" t="s">
        <v>414</v>
      </c>
      <c r="C117" s="20">
        <v>1</v>
      </c>
      <c r="D117" s="210" t="s">
        <v>1247</v>
      </c>
    </row>
    <row r="118" spans="1:4" ht="15.75" customHeight="1">
      <c r="A118" s="55"/>
      <c r="B118" s="22" t="s">
        <v>415</v>
      </c>
      <c r="C118" s="20">
        <v>1</v>
      </c>
      <c r="D118" s="210" t="s">
        <v>1248</v>
      </c>
    </row>
    <row r="119" spans="1:4" ht="15.75" customHeight="1">
      <c r="A119" s="39"/>
      <c r="B119" s="43" t="s">
        <v>110</v>
      </c>
      <c r="C119" s="41">
        <f>+C120+C121</f>
        <v>2</v>
      </c>
      <c r="D119" s="41"/>
    </row>
    <row r="120" spans="1:4" s="259" customFormat="1" ht="15.75" customHeight="1">
      <c r="A120" s="38"/>
      <c r="B120" s="22" t="s">
        <v>416</v>
      </c>
      <c r="C120" s="45">
        <v>1</v>
      </c>
      <c r="D120" s="210" t="s">
        <v>70</v>
      </c>
    </row>
    <row r="121" spans="1:4" ht="15.75" customHeight="1">
      <c r="A121" s="38"/>
      <c r="B121" s="305" t="s">
        <v>1650</v>
      </c>
      <c r="C121" s="45">
        <v>1</v>
      </c>
      <c r="D121" s="210" t="s">
        <v>109</v>
      </c>
    </row>
    <row r="122" spans="1:4" ht="15.75" customHeight="1">
      <c r="A122" s="39"/>
      <c r="B122" s="43" t="s">
        <v>195</v>
      </c>
      <c r="C122" s="41">
        <f>SUM(C123:C125)</f>
        <v>3</v>
      </c>
      <c r="D122" s="41"/>
    </row>
    <row r="123" spans="1:4" ht="15.75" customHeight="1">
      <c r="A123" s="38"/>
      <c r="B123" s="22" t="s">
        <v>417</v>
      </c>
      <c r="C123" s="20">
        <v>1</v>
      </c>
      <c r="D123" s="210" t="s">
        <v>1249</v>
      </c>
    </row>
    <row r="124" spans="1:4" ht="15.75" customHeight="1">
      <c r="A124" s="38"/>
      <c r="B124" s="22" t="s">
        <v>418</v>
      </c>
      <c r="C124" s="20">
        <v>1</v>
      </c>
      <c r="D124" s="210" t="s">
        <v>1250</v>
      </c>
    </row>
    <row r="125" spans="1:4" ht="15.75" customHeight="1">
      <c r="A125" s="38"/>
      <c r="B125" s="22" t="s">
        <v>419</v>
      </c>
      <c r="C125" s="20">
        <v>1</v>
      </c>
      <c r="D125" s="210" t="s">
        <v>1251</v>
      </c>
    </row>
    <row r="126" spans="1:4" ht="15.75" customHeight="1">
      <c r="A126" s="39"/>
      <c r="B126" s="43" t="s">
        <v>30</v>
      </c>
      <c r="C126" s="41">
        <f>SUM(C127:C132)</f>
        <v>6</v>
      </c>
      <c r="D126" s="41"/>
    </row>
    <row r="127" spans="1:4" ht="15.75" customHeight="1">
      <c r="A127" s="38"/>
      <c r="B127" s="22" t="s">
        <v>420</v>
      </c>
      <c r="C127" s="20">
        <v>1</v>
      </c>
      <c r="D127" s="210" t="s">
        <v>1252</v>
      </c>
    </row>
    <row r="128" spans="1:4" ht="15.75" customHeight="1">
      <c r="A128" s="38"/>
      <c r="B128" s="22" t="s">
        <v>421</v>
      </c>
      <c r="C128" s="20">
        <v>1</v>
      </c>
      <c r="D128" s="210" t="s">
        <v>990</v>
      </c>
    </row>
    <row r="129" spans="1:4" ht="15.75" customHeight="1">
      <c r="A129" s="38"/>
      <c r="B129" s="22" t="s">
        <v>422</v>
      </c>
      <c r="C129" s="20">
        <v>1</v>
      </c>
      <c r="D129" s="210" t="s">
        <v>1096</v>
      </c>
    </row>
    <row r="130" spans="1:4" ht="15.75" customHeight="1">
      <c r="A130" s="38"/>
      <c r="B130" s="22" t="s">
        <v>423</v>
      </c>
      <c r="C130" s="20">
        <v>1</v>
      </c>
      <c r="D130" s="210" t="s">
        <v>53</v>
      </c>
    </row>
    <row r="131" spans="1:4" ht="15.75" customHeight="1">
      <c r="A131" s="38"/>
      <c r="B131" s="22" t="s">
        <v>424</v>
      </c>
      <c r="C131" s="20">
        <v>1</v>
      </c>
      <c r="D131" s="210" t="s">
        <v>1253</v>
      </c>
    </row>
    <row r="132" spans="1:4" ht="15.75" customHeight="1">
      <c r="A132" s="38"/>
      <c r="B132" s="22" t="s">
        <v>425</v>
      </c>
      <c r="C132" s="20">
        <v>1</v>
      </c>
      <c r="D132" s="210" t="s">
        <v>990</v>
      </c>
    </row>
    <row r="133" spans="1:4" ht="15.75" customHeight="1">
      <c r="A133" s="29" t="s">
        <v>426</v>
      </c>
      <c r="B133" s="30"/>
      <c r="C133" s="31">
        <f>C134+C139</f>
        <v>10</v>
      </c>
      <c r="D133" s="31"/>
    </row>
    <row r="134" spans="1:4" ht="15.75" customHeight="1">
      <c r="A134" s="32" t="s">
        <v>12</v>
      </c>
      <c r="B134" s="33"/>
      <c r="C134" s="34">
        <f>C135</f>
        <v>3</v>
      </c>
      <c r="D134" s="34"/>
    </row>
    <row r="135" spans="1:4" ht="15.75" customHeight="1">
      <c r="A135" s="39"/>
      <c r="B135" s="43" t="s">
        <v>40</v>
      </c>
      <c r="C135" s="41">
        <f>C136+C137+C138</f>
        <v>3</v>
      </c>
      <c r="D135" s="41"/>
    </row>
    <row r="136" spans="1:4" ht="15.75" customHeight="1">
      <c r="A136" s="38"/>
      <c r="B136" s="22" t="s">
        <v>427</v>
      </c>
      <c r="C136" s="20">
        <v>1</v>
      </c>
      <c r="D136" s="212" t="s">
        <v>1254</v>
      </c>
    </row>
    <row r="137" spans="1:4" ht="15.75" customHeight="1">
      <c r="A137" s="38"/>
      <c r="B137" s="22" t="s">
        <v>428</v>
      </c>
      <c r="C137" s="20">
        <v>1</v>
      </c>
      <c r="D137" s="212" t="s">
        <v>1255</v>
      </c>
    </row>
    <row r="138" spans="1:4" ht="15.75" customHeight="1">
      <c r="A138" s="56"/>
      <c r="B138" s="22" t="s">
        <v>429</v>
      </c>
      <c r="C138" s="20">
        <v>1</v>
      </c>
      <c r="D138" s="212" t="s">
        <v>1256</v>
      </c>
    </row>
    <row r="139" spans="1:4" ht="15.75" customHeight="1">
      <c r="A139" s="32" t="s">
        <v>13</v>
      </c>
      <c r="B139" s="33"/>
      <c r="C139" s="34">
        <f>C140+C144+C148</f>
        <v>7</v>
      </c>
      <c r="D139" s="34"/>
    </row>
    <row r="140" spans="1:4" ht="15.75" customHeight="1">
      <c r="A140" s="39"/>
      <c r="B140" s="43" t="s">
        <v>430</v>
      </c>
      <c r="C140" s="41">
        <f>C141+C142+C143</f>
        <v>3</v>
      </c>
      <c r="D140" s="41"/>
    </row>
    <row r="141" spans="1:4" ht="15.75" customHeight="1">
      <c r="A141" s="38"/>
      <c r="B141" s="22" t="s">
        <v>431</v>
      </c>
      <c r="C141" s="45">
        <v>1</v>
      </c>
      <c r="D141" s="212" t="s">
        <v>1257</v>
      </c>
    </row>
    <row r="142" spans="1:4" ht="15.75" customHeight="1">
      <c r="A142" s="38"/>
      <c r="B142" s="22" t="s">
        <v>432</v>
      </c>
      <c r="C142" s="45">
        <v>1</v>
      </c>
      <c r="D142" s="212" t="s">
        <v>1257</v>
      </c>
    </row>
    <row r="143" spans="1:4" ht="15.75" customHeight="1">
      <c r="A143" s="38"/>
      <c r="B143" s="22" t="s">
        <v>433</v>
      </c>
      <c r="C143" s="45">
        <v>1</v>
      </c>
      <c r="D143" s="212" t="s">
        <v>1258</v>
      </c>
    </row>
    <row r="144" spans="1:4" ht="15.75" customHeight="1">
      <c r="A144" s="39"/>
      <c r="B144" s="43" t="s">
        <v>205</v>
      </c>
      <c r="C144" s="41">
        <f>C145+C146+C147</f>
        <v>3</v>
      </c>
      <c r="D144" s="41"/>
    </row>
    <row r="145" spans="1:4" ht="18">
      <c r="A145" s="38"/>
      <c r="B145" s="22" t="s">
        <v>434</v>
      </c>
      <c r="C145" s="45">
        <v>1</v>
      </c>
      <c r="D145" s="212" t="s">
        <v>1259</v>
      </c>
    </row>
    <row r="146" spans="1:4" ht="15.75" customHeight="1">
      <c r="A146" s="38"/>
      <c r="B146" s="22" t="s">
        <v>435</v>
      </c>
      <c r="C146" s="45">
        <v>1</v>
      </c>
      <c r="D146" s="212" t="s">
        <v>1260</v>
      </c>
    </row>
    <row r="147" spans="1:4" ht="15.75" customHeight="1">
      <c r="A147" s="38"/>
      <c r="B147" s="22" t="s">
        <v>436</v>
      </c>
      <c r="C147" s="45">
        <v>1</v>
      </c>
      <c r="D147" s="212" t="s">
        <v>1261</v>
      </c>
    </row>
    <row r="148" spans="1:4" ht="15.75" customHeight="1">
      <c r="A148" s="39"/>
      <c r="B148" s="43" t="s">
        <v>109</v>
      </c>
      <c r="C148" s="41">
        <f>C149</f>
        <v>1</v>
      </c>
      <c r="D148" s="41"/>
    </row>
    <row r="149" spans="1:4" ht="15.75" customHeight="1">
      <c r="A149" s="38"/>
      <c r="B149" s="22" t="s">
        <v>437</v>
      </c>
      <c r="C149" s="45">
        <v>1</v>
      </c>
      <c r="D149" s="212" t="s">
        <v>1262</v>
      </c>
    </row>
    <row r="150" spans="1:4" ht="15.75" customHeight="1">
      <c r="A150" s="29" t="s">
        <v>438</v>
      </c>
      <c r="B150" s="30"/>
      <c r="C150" s="31">
        <f>C151+C174</f>
        <v>41</v>
      </c>
      <c r="D150" s="31"/>
    </row>
    <row r="151" spans="1:4" ht="15.75" customHeight="1">
      <c r="A151" s="32" t="s">
        <v>12</v>
      </c>
      <c r="B151" s="33"/>
      <c r="C151" s="34">
        <f>+C152+C156+C159+C163+C166+C169</f>
        <v>16</v>
      </c>
      <c r="D151" s="34"/>
    </row>
    <row r="152" spans="1:4" ht="15.75" customHeight="1">
      <c r="A152" s="39"/>
      <c r="B152" s="43" t="s">
        <v>209</v>
      </c>
      <c r="C152" s="41">
        <f>SUM(C153:C155)</f>
        <v>3</v>
      </c>
      <c r="D152" s="41"/>
    </row>
    <row r="153" spans="1:4" ht="15.75" customHeight="1">
      <c r="A153" s="56"/>
      <c r="B153" s="25" t="s">
        <v>439</v>
      </c>
      <c r="C153" s="20">
        <v>1</v>
      </c>
      <c r="D153" s="212" t="s">
        <v>1263</v>
      </c>
    </row>
    <row r="154" spans="1:4" ht="15.75" customHeight="1">
      <c r="A154" s="38"/>
      <c r="B154" s="22" t="s">
        <v>440</v>
      </c>
      <c r="C154" s="20">
        <v>1</v>
      </c>
      <c r="D154" s="213" t="s">
        <v>1264</v>
      </c>
    </row>
    <row r="155" spans="1:4" ht="15.75" customHeight="1">
      <c r="A155" s="38"/>
      <c r="B155" s="22" t="s">
        <v>441</v>
      </c>
      <c r="C155" s="20">
        <v>1</v>
      </c>
      <c r="D155" s="213" t="s">
        <v>1265</v>
      </c>
    </row>
    <row r="156" spans="1:4" ht="15.75" customHeight="1">
      <c r="A156" s="39"/>
      <c r="B156" s="54" t="s">
        <v>44</v>
      </c>
      <c r="C156" s="41">
        <f>SUM(C157:C158)</f>
        <v>2</v>
      </c>
      <c r="D156" s="228"/>
    </row>
    <row r="157" spans="1:4" ht="15.75" customHeight="1">
      <c r="A157" s="38"/>
      <c r="B157" s="22" t="s">
        <v>442</v>
      </c>
      <c r="C157" s="45">
        <v>1</v>
      </c>
      <c r="D157" s="212" t="s">
        <v>1266</v>
      </c>
    </row>
    <row r="158" spans="1:4" ht="15.75" customHeight="1">
      <c r="A158" s="38"/>
      <c r="B158" s="22" t="s">
        <v>443</v>
      </c>
      <c r="C158" s="45">
        <v>1</v>
      </c>
      <c r="D158" s="212" t="s">
        <v>1267</v>
      </c>
    </row>
    <row r="159" spans="1:4" ht="15.75" customHeight="1">
      <c r="A159" s="39"/>
      <c r="B159" s="43" t="s">
        <v>208</v>
      </c>
      <c r="C159" s="41">
        <f>SUM(C160:C162)</f>
        <v>3</v>
      </c>
      <c r="D159" s="240"/>
    </row>
    <row r="160" spans="1:4" ht="15.75" customHeight="1">
      <c r="A160" s="38"/>
      <c r="B160" s="22" t="s">
        <v>444</v>
      </c>
      <c r="C160" s="45">
        <v>1</v>
      </c>
      <c r="D160" s="212" t="s">
        <v>1268</v>
      </c>
    </row>
    <row r="161" spans="1:4" ht="15.75" customHeight="1">
      <c r="A161" s="38"/>
      <c r="B161" s="22" t="s">
        <v>445</v>
      </c>
      <c r="C161" s="45">
        <v>1</v>
      </c>
      <c r="D161" s="212" t="s">
        <v>1269</v>
      </c>
    </row>
    <row r="162" spans="1:4" ht="15.75" customHeight="1">
      <c r="A162" s="38"/>
      <c r="B162" s="22" t="s">
        <v>446</v>
      </c>
      <c r="C162" s="45">
        <v>1</v>
      </c>
      <c r="D162" s="212" t="s">
        <v>1270</v>
      </c>
    </row>
    <row r="163" spans="1:4" ht="15.75" customHeight="1">
      <c r="A163" s="39"/>
      <c r="B163" s="54" t="s">
        <v>447</v>
      </c>
      <c r="C163" s="41">
        <f>SUM(C164:C165)</f>
        <v>2</v>
      </c>
      <c r="D163" s="228"/>
    </row>
    <row r="164" spans="1:4" ht="15.75" customHeight="1">
      <c r="A164" s="38"/>
      <c r="B164" s="22" t="s">
        <v>448</v>
      </c>
      <c r="C164" s="45">
        <v>1</v>
      </c>
      <c r="D164" s="212" t="s">
        <v>273</v>
      </c>
    </row>
    <row r="165" spans="1:4" ht="15.75" customHeight="1">
      <c r="A165" s="56"/>
      <c r="B165" s="22" t="s">
        <v>449</v>
      </c>
      <c r="C165" s="45">
        <v>1</v>
      </c>
      <c r="D165" s="212" t="s">
        <v>1271</v>
      </c>
    </row>
    <row r="166" spans="1:4" ht="15.75" customHeight="1">
      <c r="A166" s="39"/>
      <c r="B166" s="54" t="s">
        <v>43</v>
      </c>
      <c r="C166" s="41">
        <f>+C167+C168</f>
        <v>2</v>
      </c>
      <c r="D166" s="228"/>
    </row>
    <row r="167" spans="1:4" ht="15.75" customHeight="1">
      <c r="A167" s="38"/>
      <c r="B167" s="22" t="s">
        <v>450</v>
      </c>
      <c r="C167" s="45">
        <v>1</v>
      </c>
      <c r="D167" s="212" t="s">
        <v>1272</v>
      </c>
    </row>
    <row r="168" spans="1:4" s="259" customFormat="1" ht="15.75" customHeight="1">
      <c r="A168" s="38"/>
      <c r="B168" s="262" t="s">
        <v>451</v>
      </c>
      <c r="C168" s="45">
        <v>1</v>
      </c>
      <c r="D168" s="212" t="s">
        <v>1237</v>
      </c>
    </row>
    <row r="169" spans="1:4" s="259" customFormat="1" ht="15.75" customHeight="1">
      <c r="A169" s="264"/>
      <c r="B169" s="265" t="s">
        <v>42</v>
      </c>
      <c r="C169" s="266">
        <f>C170+C171+C172+C173</f>
        <v>4</v>
      </c>
      <c r="D169" s="267"/>
    </row>
    <row r="170" spans="1:4" s="259" customFormat="1" ht="15.75" customHeight="1">
      <c r="A170" s="260"/>
      <c r="B170" s="184" t="s">
        <v>1632</v>
      </c>
      <c r="C170" s="261">
        <v>1</v>
      </c>
      <c r="D170" s="212" t="s">
        <v>1652</v>
      </c>
    </row>
    <row r="171" spans="1:4" s="259" customFormat="1" ht="15.75" customHeight="1">
      <c r="A171" s="260"/>
      <c r="B171" s="184" t="s">
        <v>1633</v>
      </c>
      <c r="C171" s="261">
        <v>1</v>
      </c>
      <c r="D171" s="212" t="s">
        <v>1653</v>
      </c>
    </row>
    <row r="172" spans="1:4" s="259" customFormat="1" ht="15.75" customHeight="1">
      <c r="A172" s="260"/>
      <c r="B172" s="184" t="s">
        <v>1634</v>
      </c>
      <c r="C172" s="268">
        <v>1</v>
      </c>
      <c r="D172" s="212" t="s">
        <v>1654</v>
      </c>
    </row>
    <row r="173" spans="1:4" ht="15.75" customHeight="1">
      <c r="A173" s="260"/>
      <c r="B173" s="184" t="s">
        <v>1635</v>
      </c>
      <c r="C173" s="270">
        <v>1</v>
      </c>
      <c r="D173" s="212" t="s">
        <v>1655</v>
      </c>
    </row>
    <row r="174" spans="1:4" ht="15.75" customHeight="1">
      <c r="A174" s="57" t="s">
        <v>13</v>
      </c>
      <c r="B174" s="263"/>
      <c r="C174" s="269">
        <f>C175+C178+C181+C185+C188+C192+C196+C201+C205</f>
        <v>25</v>
      </c>
      <c r="D174" s="34"/>
    </row>
    <row r="175" spans="1:4" ht="15.75" customHeight="1">
      <c r="A175" s="39"/>
      <c r="B175" s="43" t="s">
        <v>210</v>
      </c>
      <c r="C175" s="41">
        <f>SUM(C176:C177)</f>
        <v>2</v>
      </c>
      <c r="D175" s="41"/>
    </row>
    <row r="176" spans="1:4" ht="15.75" customHeight="1">
      <c r="A176" s="38"/>
      <c r="B176" s="22" t="s">
        <v>452</v>
      </c>
      <c r="C176" s="20">
        <v>1</v>
      </c>
      <c r="D176" s="212" t="s">
        <v>1273</v>
      </c>
    </row>
    <row r="177" spans="1:4" ht="15.75" customHeight="1">
      <c r="A177" s="38"/>
      <c r="B177" s="22" t="s">
        <v>453</v>
      </c>
      <c r="C177" s="20">
        <v>1</v>
      </c>
      <c r="D177" s="212" t="s">
        <v>1274</v>
      </c>
    </row>
    <row r="178" spans="1:4" ht="15.75" customHeight="1">
      <c r="A178" s="39"/>
      <c r="B178" s="54" t="s">
        <v>45</v>
      </c>
      <c r="C178" s="41">
        <f>SUM(C179:C180)</f>
        <v>2</v>
      </c>
      <c r="D178" s="228"/>
    </row>
    <row r="179" spans="1:4" ht="15.75" customHeight="1">
      <c r="A179" s="38"/>
      <c r="B179" s="22" t="s">
        <v>454</v>
      </c>
      <c r="C179" s="45">
        <v>1</v>
      </c>
      <c r="D179" s="212" t="s">
        <v>1275</v>
      </c>
    </row>
    <row r="180" spans="1:4" ht="15.75" customHeight="1">
      <c r="A180" s="38"/>
      <c r="B180" s="22" t="s">
        <v>455</v>
      </c>
      <c r="C180" s="45">
        <v>1</v>
      </c>
      <c r="D180" s="212" t="s">
        <v>1276</v>
      </c>
    </row>
    <row r="181" spans="1:4" ht="15.75" customHeight="1">
      <c r="A181" s="39"/>
      <c r="B181" s="43" t="s">
        <v>211</v>
      </c>
      <c r="C181" s="41">
        <f>SUM(C182:C184)</f>
        <v>3</v>
      </c>
      <c r="D181" s="240"/>
    </row>
    <row r="182" spans="1:4" ht="15.75" customHeight="1">
      <c r="A182" s="38"/>
      <c r="B182" s="22" t="s">
        <v>456</v>
      </c>
      <c r="C182" s="20">
        <v>1</v>
      </c>
      <c r="D182" s="212" t="s">
        <v>20</v>
      </c>
    </row>
    <row r="183" spans="1:4" ht="15.75" customHeight="1">
      <c r="A183" s="38"/>
      <c r="B183" s="22" t="s">
        <v>457</v>
      </c>
      <c r="C183" s="20">
        <v>1</v>
      </c>
      <c r="D183" s="212" t="s">
        <v>1277</v>
      </c>
    </row>
    <row r="184" spans="1:4" ht="15.75" customHeight="1">
      <c r="A184" s="38"/>
      <c r="B184" s="22" t="s">
        <v>458</v>
      </c>
      <c r="C184" s="20">
        <v>1</v>
      </c>
      <c r="D184" s="212" t="s">
        <v>1278</v>
      </c>
    </row>
    <row r="185" spans="1:4" ht="15.75" customHeight="1">
      <c r="A185" s="39"/>
      <c r="B185" s="54" t="s">
        <v>215</v>
      </c>
      <c r="C185" s="41">
        <f>SUM(C186:C187)</f>
        <v>2</v>
      </c>
      <c r="D185" s="228"/>
    </row>
    <row r="186" spans="1:4" ht="15.75" customHeight="1">
      <c r="A186" s="38"/>
      <c r="B186" s="22" t="s">
        <v>459</v>
      </c>
      <c r="C186" s="45">
        <v>1</v>
      </c>
      <c r="D186" s="212" t="s">
        <v>1137</v>
      </c>
    </row>
    <row r="187" spans="1:4" ht="15.75" customHeight="1">
      <c r="A187" s="56"/>
      <c r="B187" s="22" t="s">
        <v>460</v>
      </c>
      <c r="C187" s="45">
        <v>1</v>
      </c>
      <c r="D187" s="212" t="s">
        <v>1279</v>
      </c>
    </row>
    <row r="188" spans="1:4" ht="15.75" customHeight="1">
      <c r="A188" s="39"/>
      <c r="B188" s="43" t="s">
        <v>229</v>
      </c>
      <c r="C188" s="41">
        <f>SUM(C189:C191)</f>
        <v>3</v>
      </c>
      <c r="D188" s="240"/>
    </row>
    <row r="189" spans="1:4" ht="15.75" customHeight="1">
      <c r="A189" s="38"/>
      <c r="B189" s="22" t="s">
        <v>461</v>
      </c>
      <c r="C189" s="20">
        <v>1</v>
      </c>
      <c r="D189" s="212" t="s">
        <v>1280</v>
      </c>
    </row>
    <row r="190" spans="1:4" ht="15.75" customHeight="1">
      <c r="A190" s="38"/>
      <c r="B190" s="22" t="s">
        <v>462</v>
      </c>
      <c r="C190" s="20">
        <v>1</v>
      </c>
      <c r="D190" s="212" t="s">
        <v>1281</v>
      </c>
    </row>
    <row r="191" spans="1:4" ht="15.75" customHeight="1">
      <c r="A191" s="38"/>
      <c r="B191" s="22" t="s">
        <v>463</v>
      </c>
      <c r="C191" s="20">
        <v>1</v>
      </c>
      <c r="D191" s="212" t="s">
        <v>1282</v>
      </c>
    </row>
    <row r="192" spans="1:4" ht="15.75" customHeight="1">
      <c r="A192" s="39"/>
      <c r="B192" s="43" t="s">
        <v>213</v>
      </c>
      <c r="C192" s="41">
        <f>SUM(C193:C195)</f>
        <v>3</v>
      </c>
      <c r="D192" s="240"/>
    </row>
    <row r="193" spans="1:4" ht="15.75" customHeight="1">
      <c r="A193" s="56"/>
      <c r="B193" s="22" t="s">
        <v>464</v>
      </c>
      <c r="C193" s="45">
        <v>1</v>
      </c>
      <c r="D193" s="212" t="s">
        <v>1283</v>
      </c>
    </row>
    <row r="194" spans="1:4" ht="15.75" customHeight="1">
      <c r="A194" s="56"/>
      <c r="B194" s="22" t="s">
        <v>465</v>
      </c>
      <c r="C194" s="20">
        <v>1</v>
      </c>
      <c r="D194" s="212" t="s">
        <v>1284</v>
      </c>
    </row>
    <row r="195" spans="1:4" ht="15.75" customHeight="1">
      <c r="A195" s="38"/>
      <c r="B195" s="22" t="s">
        <v>466</v>
      </c>
      <c r="C195" s="45">
        <v>1</v>
      </c>
      <c r="D195" s="212" t="s">
        <v>1285</v>
      </c>
    </row>
    <row r="196" spans="1:4" ht="15.75" customHeight="1">
      <c r="A196" s="39"/>
      <c r="B196" s="43" t="s">
        <v>183</v>
      </c>
      <c r="C196" s="41">
        <f>SUM(C197:C200)</f>
        <v>4</v>
      </c>
      <c r="D196" s="240"/>
    </row>
    <row r="197" spans="1:4" ht="15.75" customHeight="1">
      <c r="A197" s="56"/>
      <c r="B197" s="22" t="s">
        <v>467</v>
      </c>
      <c r="C197" s="20">
        <v>1</v>
      </c>
      <c r="D197" s="212" t="s">
        <v>148</v>
      </c>
    </row>
    <row r="198" spans="1:4" ht="15.75" customHeight="1">
      <c r="A198" s="38"/>
      <c r="B198" s="22" t="s">
        <v>468</v>
      </c>
      <c r="C198" s="20">
        <v>1</v>
      </c>
      <c r="D198" s="212" t="s">
        <v>1286</v>
      </c>
    </row>
    <row r="199" spans="1:4" ht="15.75" customHeight="1">
      <c r="A199" s="56"/>
      <c r="B199" s="22" t="s">
        <v>469</v>
      </c>
      <c r="C199" s="20">
        <v>1</v>
      </c>
      <c r="D199" s="212" t="s">
        <v>1287</v>
      </c>
    </row>
    <row r="200" spans="1:4" ht="15.75" customHeight="1">
      <c r="A200" s="38"/>
      <c r="B200" s="22" t="s">
        <v>470</v>
      </c>
      <c r="C200" s="20">
        <v>1</v>
      </c>
      <c r="D200" s="212" t="s">
        <v>1288</v>
      </c>
    </row>
    <row r="201" spans="1:4" ht="15.75" customHeight="1">
      <c r="A201" s="39"/>
      <c r="B201" s="43" t="s">
        <v>46</v>
      </c>
      <c r="C201" s="41">
        <f>SUM(C202:C204)</f>
        <v>3</v>
      </c>
      <c r="D201" s="240"/>
    </row>
    <row r="202" spans="1:4" ht="15.75" customHeight="1">
      <c r="A202" s="38"/>
      <c r="B202" s="22" t="s">
        <v>471</v>
      </c>
      <c r="C202" s="20">
        <v>1</v>
      </c>
      <c r="D202" s="212" t="s">
        <v>1289</v>
      </c>
    </row>
    <row r="203" spans="1:4" ht="15.75" customHeight="1">
      <c r="A203" s="38"/>
      <c r="B203" s="22" t="s">
        <v>472</v>
      </c>
      <c r="C203" s="20">
        <v>1</v>
      </c>
      <c r="D203" s="212" t="s">
        <v>1290</v>
      </c>
    </row>
    <row r="204" spans="1:4" ht="15.75" customHeight="1">
      <c r="A204" s="38"/>
      <c r="B204" s="22" t="s">
        <v>473</v>
      </c>
      <c r="C204" s="20">
        <v>1</v>
      </c>
      <c r="D204" s="212" t="s">
        <v>1291</v>
      </c>
    </row>
    <row r="205" spans="1:4" ht="15.75" customHeight="1">
      <c r="A205" s="39"/>
      <c r="B205" s="43" t="s">
        <v>212</v>
      </c>
      <c r="C205" s="41">
        <f>SUM(C206:C208)</f>
        <v>3</v>
      </c>
      <c r="D205" s="240"/>
    </row>
    <row r="206" spans="1:4" ht="15.75" customHeight="1">
      <c r="A206" s="56"/>
      <c r="B206" s="22" t="s">
        <v>474</v>
      </c>
      <c r="C206" s="45">
        <v>1</v>
      </c>
      <c r="D206" s="212" t="s">
        <v>1292</v>
      </c>
    </row>
    <row r="207" spans="1:4" ht="15.75" customHeight="1">
      <c r="A207" s="38"/>
      <c r="B207" s="22" t="s">
        <v>475</v>
      </c>
      <c r="C207" s="45">
        <v>1</v>
      </c>
      <c r="D207" s="212" t="s">
        <v>1293</v>
      </c>
    </row>
    <row r="208" spans="1:4" ht="15.75" customHeight="1">
      <c r="A208" s="38"/>
      <c r="B208" s="22" t="s">
        <v>476</v>
      </c>
      <c r="C208" s="45">
        <v>1</v>
      </c>
      <c r="D208" s="212" t="s">
        <v>1294</v>
      </c>
    </row>
    <row r="209" spans="1:4" ht="15.75" customHeight="1">
      <c r="A209" s="9" t="s">
        <v>477</v>
      </c>
      <c r="B209" s="58"/>
      <c r="C209" s="11">
        <f>C210+C236</f>
        <v>36</v>
      </c>
      <c r="D209" s="11"/>
    </row>
    <row r="210" spans="1:4" ht="15.75" customHeight="1">
      <c r="A210" s="12" t="s">
        <v>12</v>
      </c>
      <c r="B210" s="59"/>
      <c r="C210" s="60">
        <f>C211+C214+C218+C222+C226+C229+C233</f>
        <v>18</v>
      </c>
      <c r="D210" s="60"/>
    </row>
    <row r="211" spans="1:4" ht="15.75" customHeight="1">
      <c r="A211" s="61"/>
      <c r="B211" s="40" t="s">
        <v>33</v>
      </c>
      <c r="C211" s="46">
        <f>SUM(C212:C213)</f>
        <v>2</v>
      </c>
      <c r="D211" s="46"/>
    </row>
    <row r="212" spans="1:4" ht="15.75" customHeight="1">
      <c r="A212" s="18"/>
      <c r="B212" s="19" t="s">
        <v>478</v>
      </c>
      <c r="C212" s="20">
        <v>1</v>
      </c>
      <c r="D212" s="207" t="s">
        <v>1295</v>
      </c>
    </row>
    <row r="213" spans="1:4" ht="15.75" customHeight="1">
      <c r="A213" s="18"/>
      <c r="B213" s="51" t="s">
        <v>479</v>
      </c>
      <c r="C213" s="20">
        <v>1</v>
      </c>
      <c r="D213" s="207" t="s">
        <v>1296</v>
      </c>
    </row>
    <row r="214" spans="1:4" ht="15.75" customHeight="1">
      <c r="A214" s="61"/>
      <c r="B214" s="40" t="s">
        <v>32</v>
      </c>
      <c r="C214" s="46">
        <f>SUM(C215:C217)</f>
        <v>3</v>
      </c>
      <c r="D214" s="46"/>
    </row>
    <row r="215" spans="1:4" ht="15.75" customHeight="1">
      <c r="A215" s="18"/>
      <c r="B215" s="19" t="s">
        <v>480</v>
      </c>
      <c r="C215" s="20">
        <v>1</v>
      </c>
      <c r="D215" s="214" t="s">
        <v>1297</v>
      </c>
    </row>
    <row r="216" spans="1:4" ht="15.75" customHeight="1">
      <c r="A216" s="18"/>
      <c r="B216" s="19" t="s">
        <v>481</v>
      </c>
      <c r="C216" s="45">
        <v>1</v>
      </c>
      <c r="D216" s="215" t="s">
        <v>1298</v>
      </c>
    </row>
    <row r="217" spans="1:4" ht="15.75" customHeight="1">
      <c r="A217" s="18"/>
      <c r="B217" s="22" t="s">
        <v>482</v>
      </c>
      <c r="C217" s="48">
        <v>1</v>
      </c>
      <c r="D217" s="229" t="s">
        <v>1299</v>
      </c>
    </row>
    <row r="218" spans="1:4" ht="15.75" customHeight="1">
      <c r="A218" s="62"/>
      <c r="B218" s="40" t="s">
        <v>35</v>
      </c>
      <c r="C218" s="46">
        <f>SUM(C219:C221)</f>
        <v>3</v>
      </c>
      <c r="D218" s="46"/>
    </row>
    <row r="219" spans="1:4" ht="15.75" customHeight="1">
      <c r="A219" s="18"/>
      <c r="B219" s="19" t="s">
        <v>483</v>
      </c>
      <c r="C219" s="45">
        <v>1</v>
      </c>
      <c r="D219" s="207" t="s">
        <v>1300</v>
      </c>
    </row>
    <row r="220" spans="1:4" ht="15.75" customHeight="1">
      <c r="A220" s="18"/>
      <c r="B220" s="19" t="s">
        <v>484</v>
      </c>
      <c r="C220" s="45">
        <v>1</v>
      </c>
      <c r="D220" s="207" t="s">
        <v>1301</v>
      </c>
    </row>
    <row r="221" spans="1:4" ht="15.75" customHeight="1">
      <c r="A221" s="18"/>
      <c r="B221" s="22" t="s">
        <v>485</v>
      </c>
      <c r="C221" s="45">
        <v>1</v>
      </c>
      <c r="D221" s="210" t="s">
        <v>1302</v>
      </c>
    </row>
    <row r="222" spans="1:4" ht="15.75" customHeight="1">
      <c r="A222" s="61"/>
      <c r="B222" s="40" t="s">
        <v>31</v>
      </c>
      <c r="C222" s="46">
        <f>SUM(C223:C225)</f>
        <v>3</v>
      </c>
      <c r="D222" s="46"/>
    </row>
    <row r="223" spans="1:4" ht="15.75" customHeight="1">
      <c r="A223" s="18"/>
      <c r="B223" s="19" t="s">
        <v>486</v>
      </c>
      <c r="C223" s="45">
        <v>1</v>
      </c>
      <c r="D223" s="207" t="s">
        <v>1303</v>
      </c>
    </row>
    <row r="224" spans="1:4" ht="15.75" customHeight="1">
      <c r="A224" s="18"/>
      <c r="B224" s="63" t="s">
        <v>487</v>
      </c>
      <c r="C224" s="45">
        <v>1</v>
      </c>
      <c r="D224" s="207" t="s">
        <v>1304</v>
      </c>
    </row>
    <row r="225" spans="1:4" ht="18">
      <c r="A225" s="18"/>
      <c r="B225" s="22" t="s">
        <v>488</v>
      </c>
      <c r="C225" s="45">
        <v>1</v>
      </c>
      <c r="D225" s="210" t="s">
        <v>1303</v>
      </c>
    </row>
    <row r="226" spans="1:4" ht="15.75" customHeight="1">
      <c r="A226" s="61"/>
      <c r="B226" s="40" t="s">
        <v>36</v>
      </c>
      <c r="C226" s="46">
        <f>SUM(C227:C228)</f>
        <v>2</v>
      </c>
      <c r="D226" s="46"/>
    </row>
    <row r="227" spans="1:4" ht="15.75" customHeight="1">
      <c r="A227" s="18"/>
      <c r="B227" s="19" t="s">
        <v>489</v>
      </c>
      <c r="C227" s="20">
        <v>1</v>
      </c>
      <c r="D227" s="207" t="s">
        <v>1305</v>
      </c>
    </row>
    <row r="228" spans="1:4" ht="15.75" customHeight="1">
      <c r="A228" s="18"/>
      <c r="B228" s="19" t="s">
        <v>490</v>
      </c>
      <c r="C228" s="20">
        <v>1</v>
      </c>
      <c r="D228" s="207" t="s">
        <v>1306</v>
      </c>
    </row>
    <row r="229" spans="1:4" ht="15.75" customHeight="1">
      <c r="A229" s="61"/>
      <c r="B229" s="40" t="s">
        <v>196</v>
      </c>
      <c r="C229" s="46">
        <f>SUM(C230:C232)</f>
        <v>3</v>
      </c>
      <c r="D229" s="46"/>
    </row>
    <row r="230" spans="1:4" ht="15.75" customHeight="1">
      <c r="A230" s="18"/>
      <c r="B230" s="19" t="s">
        <v>491</v>
      </c>
      <c r="C230" s="45">
        <v>1</v>
      </c>
      <c r="D230" s="207" t="s">
        <v>1307</v>
      </c>
    </row>
    <row r="231" spans="1:4" ht="15.75" customHeight="1">
      <c r="A231" s="18"/>
      <c r="B231" s="63" t="s">
        <v>492</v>
      </c>
      <c r="C231" s="45">
        <v>1</v>
      </c>
      <c r="D231" s="207" t="s">
        <v>1308</v>
      </c>
    </row>
    <row r="232" spans="1:4" ht="15.75" customHeight="1">
      <c r="A232" s="18"/>
      <c r="B232" s="22" t="s">
        <v>493</v>
      </c>
      <c r="C232" s="45">
        <v>1</v>
      </c>
      <c r="D232" s="210" t="s">
        <v>1309</v>
      </c>
    </row>
    <row r="233" spans="1:4" ht="15.75" customHeight="1">
      <c r="A233" s="61"/>
      <c r="B233" s="40" t="s">
        <v>34</v>
      </c>
      <c r="C233" s="46">
        <f>SUM(C234:C235)</f>
        <v>2</v>
      </c>
      <c r="D233" s="46"/>
    </row>
    <row r="234" spans="1:4" ht="15.75" customHeight="1">
      <c r="A234" s="18"/>
      <c r="B234" s="19" t="s">
        <v>494</v>
      </c>
      <c r="C234" s="20">
        <v>1</v>
      </c>
      <c r="D234" s="207" t="s">
        <v>1310</v>
      </c>
    </row>
    <row r="235" spans="1:4" ht="15.75" customHeight="1">
      <c r="A235" s="18"/>
      <c r="B235" s="19" t="s">
        <v>495</v>
      </c>
      <c r="C235" s="45">
        <v>1</v>
      </c>
      <c r="D235" s="207" t="s">
        <v>1311</v>
      </c>
    </row>
    <row r="236" spans="1:4" ht="15.75" customHeight="1">
      <c r="A236" s="12" t="s">
        <v>13</v>
      </c>
      <c r="B236" s="59"/>
      <c r="C236" s="14">
        <f>+C237+C241+C244+C248+C252+C256+C259</f>
        <v>18</v>
      </c>
      <c r="D236" s="14"/>
    </row>
    <row r="237" spans="1:4" ht="15.75" customHeight="1">
      <c r="A237" s="61"/>
      <c r="B237" s="40" t="s">
        <v>201</v>
      </c>
      <c r="C237" s="46">
        <f>C238+C239+C240</f>
        <v>3</v>
      </c>
      <c r="D237" s="46"/>
    </row>
    <row r="238" spans="1:4" ht="15.75" customHeight="1">
      <c r="A238" s="18"/>
      <c r="B238" s="19" t="s">
        <v>496</v>
      </c>
      <c r="C238" s="45">
        <v>1</v>
      </c>
      <c r="D238" s="207" t="s">
        <v>1312</v>
      </c>
    </row>
    <row r="239" spans="1:4" ht="15.75" customHeight="1">
      <c r="A239" s="18"/>
      <c r="B239" s="19" t="s">
        <v>497</v>
      </c>
      <c r="C239" s="45">
        <v>1</v>
      </c>
      <c r="D239" s="207" t="s">
        <v>1313</v>
      </c>
    </row>
    <row r="240" spans="1:4" ht="15.75" customHeight="1">
      <c r="A240" s="18"/>
      <c r="B240" s="19" t="s">
        <v>498</v>
      </c>
      <c r="C240" s="45">
        <v>1</v>
      </c>
      <c r="D240" s="207" t="s">
        <v>1314</v>
      </c>
    </row>
    <row r="241" spans="1:4" ht="15.75" customHeight="1">
      <c r="A241" s="62"/>
      <c r="B241" s="40" t="s">
        <v>37</v>
      </c>
      <c r="C241" s="46">
        <f>C242+C243</f>
        <v>2</v>
      </c>
      <c r="D241" s="46"/>
    </row>
    <row r="242" spans="1:4" ht="15.75" customHeight="1">
      <c r="A242" s="18"/>
      <c r="B242" s="19" t="s">
        <v>499</v>
      </c>
      <c r="C242" s="20">
        <v>1</v>
      </c>
      <c r="D242" s="207" t="s">
        <v>1315</v>
      </c>
    </row>
    <row r="243" spans="1:4" ht="15.75" customHeight="1">
      <c r="A243" s="18"/>
      <c r="B243" s="19" t="s">
        <v>500</v>
      </c>
      <c r="C243" s="20">
        <v>1</v>
      </c>
      <c r="D243" s="210" t="s">
        <v>1316</v>
      </c>
    </row>
    <row r="244" spans="1:4" ht="15.75" customHeight="1">
      <c r="A244" s="61"/>
      <c r="B244" s="40" t="s">
        <v>198</v>
      </c>
      <c r="C244" s="46">
        <f>C245+C246+C247</f>
        <v>3</v>
      </c>
      <c r="D244" s="46"/>
    </row>
    <row r="245" spans="1:4" ht="15.75" customHeight="1">
      <c r="A245" s="18"/>
      <c r="B245" s="19" t="s">
        <v>501</v>
      </c>
      <c r="C245" s="45">
        <v>1</v>
      </c>
      <c r="D245" s="207" t="s">
        <v>1317</v>
      </c>
    </row>
    <row r="246" spans="1:4" ht="15.75" customHeight="1">
      <c r="A246" s="18"/>
      <c r="B246" s="63" t="s">
        <v>502</v>
      </c>
      <c r="C246" s="20">
        <v>1</v>
      </c>
      <c r="D246" s="207" t="s">
        <v>1318</v>
      </c>
    </row>
    <row r="247" spans="1:4" ht="15.75" customHeight="1">
      <c r="A247" s="18"/>
      <c r="B247" s="22" t="s">
        <v>503</v>
      </c>
      <c r="C247" s="20">
        <v>1</v>
      </c>
      <c r="D247" s="212" t="s">
        <v>1319</v>
      </c>
    </row>
    <row r="248" spans="1:4" ht="15.75" customHeight="1">
      <c r="A248" s="61"/>
      <c r="B248" s="40" t="s">
        <v>202</v>
      </c>
      <c r="C248" s="46">
        <f>C249+C250+C251</f>
        <v>3</v>
      </c>
      <c r="D248" s="245"/>
    </row>
    <row r="249" spans="1:4" ht="15.75" customHeight="1">
      <c r="A249" s="18"/>
      <c r="B249" s="19" t="s">
        <v>504</v>
      </c>
      <c r="C249" s="20">
        <v>1</v>
      </c>
      <c r="D249" s="207" t="s">
        <v>1320</v>
      </c>
    </row>
    <row r="250" spans="1:4" ht="15.75" customHeight="1">
      <c r="A250" s="18"/>
      <c r="B250" s="19" t="s">
        <v>505</v>
      </c>
      <c r="C250" s="45">
        <v>1</v>
      </c>
      <c r="D250" s="207" t="s">
        <v>1321</v>
      </c>
    </row>
    <row r="251" spans="1:4" ht="15.75" customHeight="1">
      <c r="A251" s="18"/>
      <c r="B251" s="22" t="s">
        <v>506</v>
      </c>
      <c r="C251" s="45">
        <v>1</v>
      </c>
      <c r="D251" s="210" t="s">
        <v>1322</v>
      </c>
    </row>
    <row r="252" spans="1:4" ht="15.75" customHeight="1">
      <c r="A252" s="61"/>
      <c r="B252" s="40" t="s">
        <v>199</v>
      </c>
      <c r="C252" s="46">
        <f>C253+C254+C255</f>
        <v>3</v>
      </c>
      <c r="D252" s="46"/>
    </row>
    <row r="253" spans="1:4" ht="15.75" customHeight="1">
      <c r="A253" s="18"/>
      <c r="B253" s="19" t="s">
        <v>507</v>
      </c>
      <c r="C253" s="45">
        <v>1</v>
      </c>
      <c r="D253" s="207" t="s">
        <v>1323</v>
      </c>
    </row>
    <row r="254" spans="1:4" ht="15.75" customHeight="1">
      <c r="A254" s="18"/>
      <c r="B254" s="63" t="s">
        <v>508</v>
      </c>
      <c r="C254" s="20">
        <v>1</v>
      </c>
      <c r="D254" s="207" t="s">
        <v>1324</v>
      </c>
    </row>
    <row r="255" spans="1:4" ht="15.75" customHeight="1">
      <c r="A255" s="18"/>
      <c r="B255" s="22" t="s">
        <v>509</v>
      </c>
      <c r="C255" s="45">
        <v>1</v>
      </c>
      <c r="D255" s="210" t="s">
        <v>1325</v>
      </c>
    </row>
    <row r="256" spans="1:4" ht="15.75" customHeight="1">
      <c r="A256" s="61"/>
      <c r="B256" s="40" t="s">
        <v>200</v>
      </c>
      <c r="C256" s="46">
        <f>C257+C258</f>
        <v>2</v>
      </c>
      <c r="D256" s="245"/>
    </row>
    <row r="257" spans="1:4" ht="15.75" customHeight="1">
      <c r="A257" s="18"/>
      <c r="B257" s="19" t="s">
        <v>510</v>
      </c>
      <c r="C257" s="45">
        <v>1</v>
      </c>
      <c r="D257" s="207" t="s">
        <v>1326</v>
      </c>
    </row>
    <row r="258" spans="1:4" ht="15.75" customHeight="1">
      <c r="A258" s="18"/>
      <c r="B258" s="19" t="s">
        <v>511</v>
      </c>
      <c r="C258" s="45">
        <v>1</v>
      </c>
      <c r="D258" s="207" t="s">
        <v>1326</v>
      </c>
    </row>
    <row r="259" spans="1:4" ht="15.75" customHeight="1">
      <c r="A259" s="61"/>
      <c r="B259" s="40" t="s">
        <v>197</v>
      </c>
      <c r="C259" s="46">
        <f>C260+C261</f>
        <v>2</v>
      </c>
      <c r="D259" s="46"/>
    </row>
    <row r="260" spans="1:4" ht="15.75" customHeight="1">
      <c r="A260" s="18"/>
      <c r="B260" s="63" t="s">
        <v>512</v>
      </c>
      <c r="C260" s="20">
        <v>1</v>
      </c>
      <c r="D260" s="214" t="s">
        <v>1327</v>
      </c>
    </row>
    <row r="261" spans="1:4" ht="15.75" customHeight="1">
      <c r="A261" s="18"/>
      <c r="B261" s="22" t="s">
        <v>513</v>
      </c>
      <c r="C261" s="20">
        <v>1</v>
      </c>
      <c r="D261" s="210" t="s">
        <v>1328</v>
      </c>
    </row>
    <row r="262" spans="1:4" ht="15.75" customHeight="1">
      <c r="A262" s="6" t="s">
        <v>514</v>
      </c>
      <c r="B262" s="64"/>
      <c r="C262" s="8">
        <f>C263+C288+C376</f>
        <v>77</v>
      </c>
      <c r="D262" s="8"/>
    </row>
    <row r="263" spans="1:4" ht="15.75" customHeight="1">
      <c r="A263" s="9" t="s">
        <v>47</v>
      </c>
      <c r="B263" s="58"/>
      <c r="C263" s="11">
        <f>C264+C277+C285</f>
        <v>13</v>
      </c>
      <c r="D263" s="11"/>
    </row>
    <row r="264" spans="1:4" ht="15.75" customHeight="1">
      <c r="A264" s="12" t="s">
        <v>12</v>
      </c>
      <c r="B264" s="59"/>
      <c r="C264" s="60">
        <f>C265+C268+C271+C274</f>
        <v>8</v>
      </c>
      <c r="D264" s="60"/>
    </row>
    <row r="265" spans="1:4" ht="15.75" customHeight="1">
      <c r="A265" s="61"/>
      <c r="B265" s="40" t="s">
        <v>48</v>
      </c>
      <c r="C265" s="46">
        <f>+C266+C267</f>
        <v>2</v>
      </c>
      <c r="D265" s="46"/>
    </row>
    <row r="266" spans="1:4" ht="15.75" customHeight="1">
      <c r="A266" s="18"/>
      <c r="B266" s="19" t="s">
        <v>515</v>
      </c>
      <c r="C266" s="45">
        <v>1</v>
      </c>
      <c r="D266" s="207" t="s">
        <v>1329</v>
      </c>
    </row>
    <row r="267" spans="1:4" ht="15.75" customHeight="1">
      <c r="A267" s="21"/>
      <c r="B267" s="22" t="s">
        <v>516</v>
      </c>
      <c r="C267" s="20">
        <v>1</v>
      </c>
      <c r="D267" s="212" t="s">
        <v>1330</v>
      </c>
    </row>
    <row r="268" spans="1:4" ht="15.75" customHeight="1">
      <c r="A268" s="62"/>
      <c r="B268" s="40" t="s">
        <v>49</v>
      </c>
      <c r="C268" s="46">
        <f>C269+C270</f>
        <v>2</v>
      </c>
      <c r="D268" s="46"/>
    </row>
    <row r="269" spans="1:4" ht="15.75" customHeight="1">
      <c r="A269" s="21"/>
      <c r="B269" s="19" t="s">
        <v>517</v>
      </c>
      <c r="C269" s="20">
        <v>1</v>
      </c>
      <c r="D269" s="207" t="s">
        <v>1331</v>
      </c>
    </row>
    <row r="270" spans="1:4" ht="15.75" customHeight="1">
      <c r="A270" s="21"/>
      <c r="B270" s="19" t="s">
        <v>518</v>
      </c>
      <c r="C270" s="20">
        <v>1</v>
      </c>
      <c r="D270" s="207" t="s">
        <v>1332</v>
      </c>
    </row>
    <row r="271" spans="1:4" ht="15.75" customHeight="1">
      <c r="A271" s="61"/>
      <c r="B271" s="40" t="s">
        <v>50</v>
      </c>
      <c r="C271" s="46">
        <f>C272+C273</f>
        <v>2</v>
      </c>
      <c r="D271" s="46"/>
    </row>
    <row r="272" spans="1:4" ht="15.75" customHeight="1">
      <c r="A272" s="18"/>
      <c r="B272" s="51" t="s">
        <v>519</v>
      </c>
      <c r="C272" s="20">
        <v>1</v>
      </c>
      <c r="D272" s="207" t="s">
        <v>29</v>
      </c>
    </row>
    <row r="273" spans="1:4" ht="15.75" customHeight="1">
      <c r="A273" s="18"/>
      <c r="B273" s="63" t="s">
        <v>520</v>
      </c>
      <c r="C273" s="20">
        <v>1</v>
      </c>
      <c r="D273" s="207" t="s">
        <v>1333</v>
      </c>
    </row>
    <row r="274" spans="1:4" ht="15.75" customHeight="1">
      <c r="A274" s="61"/>
      <c r="B274" s="40" t="s">
        <v>521</v>
      </c>
      <c r="C274" s="46">
        <f>C275+C276</f>
        <v>2</v>
      </c>
      <c r="D274" s="46"/>
    </row>
    <row r="275" spans="1:4" ht="15.75" customHeight="1">
      <c r="A275" s="21"/>
      <c r="B275" s="65" t="s">
        <v>522</v>
      </c>
      <c r="C275" s="66">
        <v>1</v>
      </c>
      <c r="D275" s="216" t="s">
        <v>1334</v>
      </c>
    </row>
    <row r="276" spans="1:4" ht="15.75" customHeight="1">
      <c r="A276" s="18"/>
      <c r="B276" s="19" t="s">
        <v>523</v>
      </c>
      <c r="C276" s="20">
        <v>1</v>
      </c>
      <c r="D276" s="207" t="s">
        <v>1335</v>
      </c>
    </row>
    <row r="277" spans="1:4" ht="15.75" customHeight="1">
      <c r="A277" s="12" t="s">
        <v>13</v>
      </c>
      <c r="B277" s="13"/>
      <c r="C277" s="14">
        <f>C278+C280+C282</f>
        <v>4</v>
      </c>
      <c r="D277" s="14"/>
    </row>
    <row r="278" spans="1:4" ht="15.75" customHeight="1">
      <c r="A278" s="61"/>
      <c r="B278" s="40" t="s">
        <v>217</v>
      </c>
      <c r="C278" s="46">
        <f>C279</f>
        <v>1</v>
      </c>
      <c r="D278" s="46"/>
    </row>
    <row r="279" spans="1:4" ht="15.75" customHeight="1">
      <c r="A279" s="21"/>
      <c r="B279" s="51" t="s">
        <v>524</v>
      </c>
      <c r="C279" s="20">
        <v>1</v>
      </c>
      <c r="D279" s="207" t="s">
        <v>1336</v>
      </c>
    </row>
    <row r="280" spans="1:4" ht="15.75" customHeight="1">
      <c r="A280" s="61"/>
      <c r="B280" s="40" t="s">
        <v>218</v>
      </c>
      <c r="C280" s="46">
        <f>C281</f>
        <v>1</v>
      </c>
      <c r="D280" s="46"/>
    </row>
    <row r="281" spans="1:4" ht="15.75" customHeight="1">
      <c r="A281" s="18"/>
      <c r="B281" s="51" t="s">
        <v>525</v>
      </c>
      <c r="C281" s="45">
        <v>1</v>
      </c>
      <c r="D281" s="207" t="s">
        <v>1337</v>
      </c>
    </row>
    <row r="282" spans="1:4" ht="15.75" customHeight="1">
      <c r="A282" s="61"/>
      <c r="B282" s="40" t="s">
        <v>6</v>
      </c>
      <c r="C282" s="46">
        <f>C283+C284</f>
        <v>2</v>
      </c>
      <c r="D282" s="46"/>
    </row>
    <row r="283" spans="1:4" ht="15.75" customHeight="1">
      <c r="A283" s="18"/>
      <c r="B283" s="19" t="s">
        <v>526</v>
      </c>
      <c r="C283" s="45">
        <v>1</v>
      </c>
      <c r="D283" s="217" t="s">
        <v>1339</v>
      </c>
    </row>
    <row r="284" spans="1:4" ht="15.75" customHeight="1">
      <c r="A284" s="18"/>
      <c r="B284" s="19" t="s">
        <v>527</v>
      </c>
      <c r="C284" s="45">
        <v>1</v>
      </c>
      <c r="D284" s="217" t="s">
        <v>1338</v>
      </c>
    </row>
    <row r="285" spans="1:4" ht="15.75" customHeight="1">
      <c r="A285" s="12" t="s">
        <v>18</v>
      </c>
      <c r="B285" s="13"/>
      <c r="C285" s="14">
        <f>C286</f>
        <v>1</v>
      </c>
      <c r="D285" s="14"/>
    </row>
    <row r="286" spans="1:4" ht="15.75" customHeight="1">
      <c r="A286" s="67"/>
      <c r="B286" s="16" t="s">
        <v>219</v>
      </c>
      <c r="C286" s="46">
        <f>C287</f>
        <v>1</v>
      </c>
      <c r="D286" s="46"/>
    </row>
    <row r="287" spans="1:4" ht="15.75" customHeight="1">
      <c r="A287" s="21"/>
      <c r="B287" s="19" t="s">
        <v>528</v>
      </c>
      <c r="C287" s="20">
        <v>1</v>
      </c>
      <c r="D287" s="218" t="s">
        <v>1340</v>
      </c>
    </row>
    <row r="288" spans="1:4" ht="15.75" customHeight="1">
      <c r="A288" s="9" t="s">
        <v>51</v>
      </c>
      <c r="B288" s="58"/>
      <c r="C288" s="11">
        <f>C289+C310+C321+C333+C346+C365</f>
        <v>54</v>
      </c>
      <c r="D288" s="11"/>
    </row>
    <row r="289" spans="1:4" ht="15.75" customHeight="1">
      <c r="A289" s="12" t="s">
        <v>12</v>
      </c>
      <c r="B289" s="13"/>
      <c r="C289" s="14">
        <f>C290+C292+C295+C297+C301+C304+C306</f>
        <v>13</v>
      </c>
      <c r="D289" s="14"/>
    </row>
    <row r="290" spans="1:4" ht="15.75" customHeight="1">
      <c r="A290" s="67"/>
      <c r="B290" s="16" t="s">
        <v>220</v>
      </c>
      <c r="C290" s="46">
        <f>C291</f>
        <v>1</v>
      </c>
      <c r="D290" s="46"/>
    </row>
    <row r="291" spans="1:4" ht="31.5">
      <c r="A291" s="18"/>
      <c r="B291" s="19" t="s">
        <v>529</v>
      </c>
      <c r="C291" s="20">
        <v>1</v>
      </c>
      <c r="D291" s="207" t="s">
        <v>1341</v>
      </c>
    </row>
    <row r="292" spans="1:4" ht="15.75" customHeight="1">
      <c r="A292" s="67"/>
      <c r="B292" s="16" t="s">
        <v>221</v>
      </c>
      <c r="C292" s="46">
        <f>+C293+C294</f>
        <v>2</v>
      </c>
      <c r="D292" s="46"/>
    </row>
    <row r="293" spans="1:4" ht="15.75" customHeight="1">
      <c r="A293" s="18"/>
      <c r="B293" s="63" t="s">
        <v>530</v>
      </c>
      <c r="C293" s="20">
        <v>1</v>
      </c>
      <c r="D293" s="207" t="s">
        <v>97</v>
      </c>
    </row>
    <row r="294" spans="1:4" ht="15.75" customHeight="1">
      <c r="A294" s="21"/>
      <c r="B294" s="19" t="s">
        <v>222</v>
      </c>
      <c r="C294" s="20">
        <v>1</v>
      </c>
      <c r="D294" s="218" t="s">
        <v>1342</v>
      </c>
    </row>
    <row r="295" spans="1:4" ht="15.75" customHeight="1">
      <c r="A295" s="67"/>
      <c r="B295" s="16" t="s">
        <v>531</v>
      </c>
      <c r="C295" s="46">
        <f>C296</f>
        <v>1</v>
      </c>
      <c r="D295" s="46"/>
    </row>
    <row r="296" spans="1:4" ht="18">
      <c r="A296" s="21"/>
      <c r="B296" s="22" t="s">
        <v>532</v>
      </c>
      <c r="C296" s="20">
        <v>1</v>
      </c>
      <c r="D296" s="212" t="s">
        <v>1343</v>
      </c>
    </row>
    <row r="297" spans="1:4" ht="15.75" customHeight="1">
      <c r="A297" s="67"/>
      <c r="B297" s="16" t="s">
        <v>107</v>
      </c>
      <c r="C297" s="46">
        <f>C298+C299+C300</f>
        <v>3</v>
      </c>
      <c r="D297" s="46"/>
    </row>
    <row r="298" spans="1:4" ht="15.75" customHeight="1">
      <c r="A298" s="18"/>
      <c r="B298" s="19" t="s">
        <v>533</v>
      </c>
      <c r="C298" s="20">
        <v>1</v>
      </c>
      <c r="D298" s="207" t="s">
        <v>295</v>
      </c>
    </row>
    <row r="299" spans="1:4" ht="15.75" customHeight="1">
      <c r="A299" s="18"/>
      <c r="B299" s="19" t="s">
        <v>534</v>
      </c>
      <c r="C299" s="20">
        <v>1</v>
      </c>
      <c r="D299" s="207" t="s">
        <v>1344</v>
      </c>
    </row>
    <row r="300" spans="1:4" ht="15.75" customHeight="1">
      <c r="A300" s="21"/>
      <c r="B300" s="19" t="s">
        <v>223</v>
      </c>
      <c r="C300" s="20">
        <v>1</v>
      </c>
      <c r="D300" s="218" t="s">
        <v>1345</v>
      </c>
    </row>
    <row r="301" spans="1:4" ht="15.75" customHeight="1">
      <c r="A301" s="67"/>
      <c r="B301" s="16" t="s">
        <v>29</v>
      </c>
      <c r="C301" s="46">
        <f>C302+C303</f>
        <v>2</v>
      </c>
      <c r="D301" s="46"/>
    </row>
    <row r="302" spans="1:4" ht="15.75" customHeight="1">
      <c r="A302" s="18"/>
      <c r="B302" s="19" t="s">
        <v>535</v>
      </c>
      <c r="C302" s="20">
        <v>1</v>
      </c>
      <c r="D302" s="207" t="s">
        <v>1346</v>
      </c>
    </row>
    <row r="303" spans="1:4" ht="15.75" customHeight="1">
      <c r="A303" s="21"/>
      <c r="B303" s="19" t="s">
        <v>224</v>
      </c>
      <c r="C303" s="20">
        <v>1</v>
      </c>
      <c r="D303" s="207" t="s">
        <v>1347</v>
      </c>
    </row>
    <row r="304" spans="1:4" ht="15.75" customHeight="1">
      <c r="A304" s="67"/>
      <c r="B304" s="16" t="s">
        <v>225</v>
      </c>
      <c r="C304" s="46">
        <f>C305</f>
        <v>1</v>
      </c>
      <c r="D304" s="46"/>
    </row>
    <row r="305" spans="1:4" ht="15.75" customHeight="1">
      <c r="A305" s="21"/>
      <c r="B305" s="19" t="s">
        <v>536</v>
      </c>
      <c r="C305" s="20">
        <v>1</v>
      </c>
      <c r="D305" s="218" t="s">
        <v>1348</v>
      </c>
    </row>
    <row r="306" spans="1:4" ht="15.75" customHeight="1">
      <c r="A306" s="67"/>
      <c r="B306" s="16" t="s">
        <v>226</v>
      </c>
      <c r="C306" s="46">
        <f>C307+C308+C309</f>
        <v>3</v>
      </c>
      <c r="D306" s="46"/>
    </row>
    <row r="307" spans="1:4" ht="15.75" customHeight="1">
      <c r="A307" s="18"/>
      <c r="B307" s="19" t="s">
        <v>537</v>
      </c>
      <c r="C307" s="20">
        <v>1</v>
      </c>
      <c r="D307" s="207" t="s">
        <v>1349</v>
      </c>
    </row>
    <row r="308" spans="1:4" ht="15.75" customHeight="1">
      <c r="A308" s="21"/>
      <c r="B308" s="19" t="s">
        <v>538</v>
      </c>
      <c r="C308" s="20">
        <v>1</v>
      </c>
      <c r="D308" s="207" t="s">
        <v>1350</v>
      </c>
    </row>
    <row r="309" spans="1:4" ht="15.75" customHeight="1">
      <c r="A309" s="18"/>
      <c r="B309" s="19" t="s">
        <v>539</v>
      </c>
      <c r="C309" s="20">
        <v>1</v>
      </c>
      <c r="D309" s="207" t="s">
        <v>1351</v>
      </c>
    </row>
    <row r="310" spans="1:4" ht="15.75" customHeight="1">
      <c r="A310" s="12" t="s">
        <v>13</v>
      </c>
      <c r="B310" s="13"/>
      <c r="C310" s="14">
        <f>C311+C315+C318</f>
        <v>7</v>
      </c>
      <c r="D310" s="14"/>
    </row>
    <row r="311" spans="1:4" ht="15.75" customHeight="1">
      <c r="A311" s="67"/>
      <c r="B311" s="16" t="s">
        <v>227</v>
      </c>
      <c r="C311" s="46">
        <f>C312+C313+C314</f>
        <v>3</v>
      </c>
      <c r="D311" s="46"/>
    </row>
    <row r="312" spans="1:4" ht="15.75" customHeight="1">
      <c r="A312" s="21"/>
      <c r="B312" s="19" t="s">
        <v>540</v>
      </c>
      <c r="C312" s="20">
        <v>1</v>
      </c>
      <c r="D312" s="207" t="s">
        <v>1352</v>
      </c>
    </row>
    <row r="313" spans="1:4" ht="15.75" customHeight="1">
      <c r="A313" s="21"/>
      <c r="B313" s="19" t="s">
        <v>228</v>
      </c>
      <c r="C313" s="20">
        <v>1</v>
      </c>
      <c r="D313" s="218" t="s">
        <v>6</v>
      </c>
    </row>
    <row r="314" spans="1:4" ht="15.75" customHeight="1">
      <c r="A314" s="21"/>
      <c r="B314" s="19" t="s">
        <v>541</v>
      </c>
      <c r="C314" s="20">
        <v>1</v>
      </c>
      <c r="D314" s="218" t="s">
        <v>184</v>
      </c>
    </row>
    <row r="315" spans="1:4" ht="15.75" customHeight="1">
      <c r="A315" s="67"/>
      <c r="B315" s="16" t="s">
        <v>229</v>
      </c>
      <c r="C315" s="46">
        <f>C316+C317</f>
        <v>2</v>
      </c>
      <c r="D315" s="46"/>
    </row>
    <row r="316" spans="1:4" ht="18">
      <c r="A316" s="21"/>
      <c r="B316" s="19" t="s">
        <v>542</v>
      </c>
      <c r="C316" s="20">
        <v>1</v>
      </c>
      <c r="D316" s="207" t="s">
        <v>1353</v>
      </c>
    </row>
    <row r="317" spans="1:4" ht="15.75" customHeight="1">
      <c r="A317" s="18"/>
      <c r="B317" s="19" t="s">
        <v>230</v>
      </c>
      <c r="C317" s="20">
        <v>1</v>
      </c>
      <c r="D317" s="207" t="s">
        <v>1354</v>
      </c>
    </row>
    <row r="318" spans="1:4" ht="15.75" customHeight="1">
      <c r="A318" s="67"/>
      <c r="B318" s="16" t="s">
        <v>231</v>
      </c>
      <c r="C318" s="46">
        <f>C319+C320</f>
        <v>2</v>
      </c>
      <c r="D318" s="46"/>
    </row>
    <row r="319" spans="1:4" ht="15.75" customHeight="1">
      <c r="A319" s="21"/>
      <c r="B319" s="19" t="s">
        <v>543</v>
      </c>
      <c r="C319" s="20">
        <v>1</v>
      </c>
      <c r="D319" s="207" t="s">
        <v>1355</v>
      </c>
    </row>
    <row r="320" spans="1:4" ht="15.75" customHeight="1">
      <c r="A320" s="21"/>
      <c r="B320" s="19" t="s">
        <v>232</v>
      </c>
      <c r="C320" s="20">
        <v>1</v>
      </c>
      <c r="D320" s="207" t="s">
        <v>1356</v>
      </c>
    </row>
    <row r="321" spans="1:4" ht="15.75" customHeight="1">
      <c r="A321" s="12" t="s">
        <v>18</v>
      </c>
      <c r="B321" s="59"/>
      <c r="C321" s="60">
        <f>C322+C326+C328+C330</f>
        <v>7</v>
      </c>
      <c r="D321" s="60"/>
    </row>
    <row r="322" spans="1:4" ht="15.75" customHeight="1">
      <c r="A322" s="67"/>
      <c r="B322" s="16" t="s">
        <v>233</v>
      </c>
      <c r="C322" s="46">
        <f>C323+C324+C325</f>
        <v>3</v>
      </c>
      <c r="D322" s="46"/>
    </row>
    <row r="323" spans="1:4" ht="15.75" customHeight="1">
      <c r="A323" s="18"/>
      <c r="B323" s="19" t="s">
        <v>544</v>
      </c>
      <c r="C323" s="20">
        <v>1</v>
      </c>
      <c r="D323" s="207" t="s">
        <v>1357</v>
      </c>
    </row>
    <row r="324" spans="1:4" ht="15.75" customHeight="1">
      <c r="A324" s="18"/>
      <c r="B324" s="19" t="s">
        <v>545</v>
      </c>
      <c r="C324" s="20">
        <v>1</v>
      </c>
      <c r="D324" s="207" t="s">
        <v>1358</v>
      </c>
    </row>
    <row r="325" spans="1:4" ht="15.75" customHeight="1">
      <c r="A325" s="21"/>
      <c r="B325" s="19" t="s">
        <v>234</v>
      </c>
      <c r="C325" s="20">
        <v>1</v>
      </c>
      <c r="D325" s="207" t="s">
        <v>1359</v>
      </c>
    </row>
    <row r="326" spans="1:4" ht="15.75" customHeight="1">
      <c r="A326" s="67"/>
      <c r="B326" s="16" t="s">
        <v>52</v>
      </c>
      <c r="C326" s="46">
        <f>C327</f>
        <v>1</v>
      </c>
      <c r="D326" s="46"/>
    </row>
    <row r="327" spans="1:4" ht="15.75" customHeight="1">
      <c r="A327" s="21"/>
      <c r="B327" s="19" t="s">
        <v>546</v>
      </c>
      <c r="C327" s="20">
        <v>1</v>
      </c>
      <c r="D327" s="207" t="s">
        <v>1360</v>
      </c>
    </row>
    <row r="328" spans="1:4" ht="15.75" customHeight="1">
      <c r="A328" s="68"/>
      <c r="B328" s="16" t="s">
        <v>53</v>
      </c>
      <c r="C328" s="46">
        <f>C329</f>
        <v>1</v>
      </c>
      <c r="D328" s="46"/>
    </row>
    <row r="329" spans="1:4" ht="15.75" customHeight="1">
      <c r="A329" s="21"/>
      <c r="B329" s="19" t="s">
        <v>547</v>
      </c>
      <c r="C329" s="20">
        <v>1</v>
      </c>
      <c r="D329" s="207" t="s">
        <v>1361</v>
      </c>
    </row>
    <row r="330" spans="1:4" ht="15.75" customHeight="1">
      <c r="A330" s="68"/>
      <c r="B330" s="16" t="s">
        <v>54</v>
      </c>
      <c r="C330" s="46">
        <f>C331+C332</f>
        <v>2</v>
      </c>
      <c r="D330" s="46"/>
    </row>
    <row r="331" spans="1:4" ht="36">
      <c r="A331" s="18"/>
      <c r="B331" s="19" t="s">
        <v>548</v>
      </c>
      <c r="C331" s="20">
        <v>1</v>
      </c>
      <c r="D331" s="207" t="s">
        <v>1362</v>
      </c>
    </row>
    <row r="332" spans="1:4" ht="36">
      <c r="A332" s="21"/>
      <c r="B332" s="19" t="s">
        <v>549</v>
      </c>
      <c r="C332" s="20">
        <v>1</v>
      </c>
      <c r="D332" s="207" t="s">
        <v>1362</v>
      </c>
    </row>
    <row r="333" spans="1:4" ht="15.75" customHeight="1">
      <c r="A333" s="12" t="s">
        <v>21</v>
      </c>
      <c r="B333" s="59"/>
      <c r="C333" s="60">
        <f>C334+C336+C339+C342</f>
        <v>8</v>
      </c>
      <c r="D333" s="60"/>
    </row>
    <row r="334" spans="1:4" ht="15.75" customHeight="1">
      <c r="A334" s="67"/>
      <c r="B334" s="16" t="s">
        <v>55</v>
      </c>
      <c r="C334" s="46">
        <f>C335</f>
        <v>1</v>
      </c>
      <c r="D334" s="46"/>
    </row>
    <row r="335" spans="1:4" ht="15.75" customHeight="1">
      <c r="A335" s="18"/>
      <c r="B335" s="19" t="s">
        <v>550</v>
      </c>
      <c r="C335" s="20">
        <v>1</v>
      </c>
      <c r="D335" s="207" t="s">
        <v>1363</v>
      </c>
    </row>
    <row r="336" spans="1:4" ht="15.75" customHeight="1">
      <c r="A336" s="67"/>
      <c r="B336" s="16" t="s">
        <v>235</v>
      </c>
      <c r="C336" s="46">
        <f>SUM(C337:C338)</f>
        <v>2</v>
      </c>
      <c r="D336" s="46"/>
    </row>
    <row r="337" spans="1:4" ht="15.75" customHeight="1">
      <c r="A337" s="21"/>
      <c r="B337" s="19" t="s">
        <v>551</v>
      </c>
      <c r="C337" s="20">
        <v>1</v>
      </c>
      <c r="D337" s="207" t="s">
        <v>1364</v>
      </c>
    </row>
    <row r="338" spans="1:4" ht="15.75" customHeight="1">
      <c r="A338" s="21"/>
      <c r="B338" s="19" t="s">
        <v>236</v>
      </c>
      <c r="C338" s="20">
        <v>1</v>
      </c>
      <c r="D338" s="207" t="s">
        <v>1365</v>
      </c>
    </row>
    <row r="339" spans="1:4" ht="15.75" customHeight="1">
      <c r="A339" s="67"/>
      <c r="B339" s="16" t="s">
        <v>179</v>
      </c>
      <c r="C339" s="46">
        <f>C340+C341</f>
        <v>2</v>
      </c>
      <c r="D339" s="46"/>
    </row>
    <row r="340" spans="1:4" ht="15.75" customHeight="1">
      <c r="A340" s="21"/>
      <c r="B340" s="19" t="s">
        <v>552</v>
      </c>
      <c r="C340" s="20">
        <v>1</v>
      </c>
      <c r="D340" s="207" t="s">
        <v>1366</v>
      </c>
    </row>
    <row r="341" spans="1:4" ht="15.75" customHeight="1">
      <c r="A341" s="21"/>
      <c r="B341" s="19" t="s">
        <v>237</v>
      </c>
      <c r="C341" s="20">
        <v>1</v>
      </c>
      <c r="D341" s="207" t="s">
        <v>83</v>
      </c>
    </row>
    <row r="342" spans="1:4" ht="15.75" customHeight="1">
      <c r="A342" s="68"/>
      <c r="B342" s="16" t="s">
        <v>553</v>
      </c>
      <c r="C342" s="46">
        <f>C343+C344+C345</f>
        <v>3</v>
      </c>
      <c r="D342" s="46"/>
    </row>
    <row r="343" spans="1:4" ht="15.75" customHeight="1">
      <c r="A343" s="18"/>
      <c r="B343" s="19" t="s">
        <v>554</v>
      </c>
      <c r="C343" s="20">
        <v>1</v>
      </c>
      <c r="D343" s="207" t="s">
        <v>1367</v>
      </c>
    </row>
    <row r="344" spans="1:4" ht="15.75" customHeight="1">
      <c r="A344" s="18"/>
      <c r="B344" s="19" t="s">
        <v>555</v>
      </c>
      <c r="C344" s="20">
        <v>1</v>
      </c>
      <c r="D344" s="207" t="s">
        <v>1368</v>
      </c>
    </row>
    <row r="345" spans="1:4" ht="15.75" customHeight="1">
      <c r="A345" s="18"/>
      <c r="B345" s="19" t="s">
        <v>556</v>
      </c>
      <c r="C345" s="20">
        <v>1</v>
      </c>
      <c r="D345" s="207" t="s">
        <v>6</v>
      </c>
    </row>
    <row r="346" spans="1:4" ht="15.75" customHeight="1">
      <c r="A346" s="12" t="s">
        <v>22</v>
      </c>
      <c r="B346" s="59"/>
      <c r="C346" s="60">
        <f>C347+C350+C352+C355+C358+C361</f>
        <v>12</v>
      </c>
      <c r="D346" s="60"/>
    </row>
    <row r="347" spans="1:4" ht="15.75" customHeight="1">
      <c r="A347" s="68"/>
      <c r="B347" s="16" t="s">
        <v>183</v>
      </c>
      <c r="C347" s="46">
        <f>C348+C349</f>
        <v>2</v>
      </c>
      <c r="D347" s="46"/>
    </row>
    <row r="348" spans="1:4" ht="18">
      <c r="A348" s="21"/>
      <c r="B348" s="19" t="s">
        <v>557</v>
      </c>
      <c r="C348" s="20">
        <v>1</v>
      </c>
      <c r="D348" s="207" t="s">
        <v>1369</v>
      </c>
    </row>
    <row r="349" spans="1:4" ht="15.75" customHeight="1">
      <c r="A349" s="21"/>
      <c r="B349" s="19" t="s">
        <v>558</v>
      </c>
      <c r="C349" s="20">
        <v>1</v>
      </c>
      <c r="D349" s="218" t="s">
        <v>1370</v>
      </c>
    </row>
    <row r="350" spans="1:4" ht="15.75" customHeight="1">
      <c r="A350" s="67"/>
      <c r="B350" s="16" t="s">
        <v>43</v>
      </c>
      <c r="C350" s="46">
        <f>C351</f>
        <v>1</v>
      </c>
      <c r="D350" s="46"/>
    </row>
    <row r="351" spans="1:4" ht="15.75" customHeight="1">
      <c r="A351" s="18"/>
      <c r="B351" s="19" t="s">
        <v>559</v>
      </c>
      <c r="C351" s="20">
        <v>1</v>
      </c>
      <c r="D351" s="207" t="s">
        <v>1371</v>
      </c>
    </row>
    <row r="352" spans="1:4" ht="15.75" customHeight="1">
      <c r="A352" s="67"/>
      <c r="B352" s="16" t="s">
        <v>56</v>
      </c>
      <c r="C352" s="46">
        <f>SUM(C353:C354)</f>
        <v>2</v>
      </c>
      <c r="D352" s="46"/>
    </row>
    <row r="353" spans="1:4" ht="15.75" customHeight="1">
      <c r="A353" s="21"/>
      <c r="B353" s="19" t="s">
        <v>560</v>
      </c>
      <c r="C353" s="20">
        <v>1</v>
      </c>
      <c r="D353" s="218" t="s">
        <v>125</v>
      </c>
    </row>
    <row r="354" spans="1:4" ht="15.75" customHeight="1">
      <c r="A354" s="21"/>
      <c r="B354" s="19" t="s">
        <v>561</v>
      </c>
      <c r="C354" s="20">
        <v>1</v>
      </c>
      <c r="D354" s="207" t="s">
        <v>1372</v>
      </c>
    </row>
    <row r="355" spans="1:4" ht="15.75" customHeight="1">
      <c r="A355" s="67"/>
      <c r="B355" s="16" t="s">
        <v>58</v>
      </c>
      <c r="C355" s="46">
        <f>C356+C357</f>
        <v>2</v>
      </c>
      <c r="D355" s="46"/>
    </row>
    <row r="356" spans="1:4" ht="15.75" customHeight="1">
      <c r="A356" s="21"/>
      <c r="B356" s="19" t="s">
        <v>562</v>
      </c>
      <c r="C356" s="20">
        <v>1</v>
      </c>
      <c r="D356" s="207" t="s">
        <v>44</v>
      </c>
    </row>
    <row r="357" spans="1:4" ht="15.75" customHeight="1">
      <c r="A357" s="21"/>
      <c r="B357" s="19" t="s">
        <v>563</v>
      </c>
      <c r="C357" s="20">
        <v>1</v>
      </c>
      <c r="D357" s="207" t="s">
        <v>1373</v>
      </c>
    </row>
    <row r="358" spans="1:4" ht="15.75" customHeight="1">
      <c r="A358" s="67"/>
      <c r="B358" s="16" t="s">
        <v>206</v>
      </c>
      <c r="C358" s="46">
        <f>C359+C360</f>
        <v>2</v>
      </c>
      <c r="D358" s="46"/>
    </row>
    <row r="359" spans="1:4" ht="15.75" customHeight="1">
      <c r="A359" s="21"/>
      <c r="B359" s="19" t="s">
        <v>564</v>
      </c>
      <c r="C359" s="20">
        <v>1</v>
      </c>
      <c r="D359" s="207" t="s">
        <v>44</v>
      </c>
    </row>
    <row r="360" spans="1:4" ht="15.75" customHeight="1">
      <c r="A360" s="21"/>
      <c r="B360" s="19" t="s">
        <v>238</v>
      </c>
      <c r="C360" s="20">
        <v>1</v>
      </c>
      <c r="D360" s="207" t="s">
        <v>1370</v>
      </c>
    </row>
    <row r="361" spans="1:4" ht="15.75" customHeight="1">
      <c r="A361" s="68"/>
      <c r="B361" s="16" t="s">
        <v>59</v>
      </c>
      <c r="C361" s="46">
        <f>C362+C363+C364</f>
        <v>3</v>
      </c>
      <c r="D361" s="46"/>
    </row>
    <row r="362" spans="1:4" ht="15.75" customHeight="1">
      <c r="A362" s="21"/>
      <c r="B362" s="19" t="s">
        <v>565</v>
      </c>
      <c r="C362" s="20">
        <v>1</v>
      </c>
      <c r="D362" s="207" t="s">
        <v>1374</v>
      </c>
    </row>
    <row r="363" spans="1:4" ht="15.75" customHeight="1">
      <c r="A363" s="18"/>
      <c r="B363" s="19" t="s">
        <v>566</v>
      </c>
      <c r="C363" s="20">
        <v>1</v>
      </c>
      <c r="D363" s="207" t="s">
        <v>1375</v>
      </c>
    </row>
    <row r="364" spans="1:4" ht="47.25">
      <c r="A364" s="21"/>
      <c r="B364" s="19" t="s">
        <v>567</v>
      </c>
      <c r="C364" s="20">
        <v>1</v>
      </c>
      <c r="D364" s="207" t="s">
        <v>1376</v>
      </c>
    </row>
    <row r="365" spans="1:4" ht="15.75" customHeight="1">
      <c r="A365" s="12" t="s">
        <v>25</v>
      </c>
      <c r="B365" s="59"/>
      <c r="C365" s="60">
        <f>C366+C369+C373</f>
        <v>7</v>
      </c>
      <c r="D365" s="60"/>
    </row>
    <row r="366" spans="1:4" ht="15.75" customHeight="1">
      <c r="A366" s="68"/>
      <c r="B366" s="16" t="s">
        <v>60</v>
      </c>
      <c r="C366" s="46">
        <f>C367+C368</f>
        <v>2</v>
      </c>
      <c r="D366" s="46"/>
    </row>
    <row r="367" spans="1:4" ht="15.75" customHeight="1">
      <c r="A367" s="21"/>
      <c r="B367" s="19" t="s">
        <v>568</v>
      </c>
      <c r="C367" s="20">
        <v>1</v>
      </c>
      <c r="D367" s="207" t="s">
        <v>59</v>
      </c>
    </row>
    <row r="368" spans="1:4" ht="15.75" customHeight="1">
      <c r="A368" s="21"/>
      <c r="B368" s="19" t="s">
        <v>569</v>
      </c>
      <c r="C368" s="20">
        <v>1</v>
      </c>
      <c r="D368" s="207" t="s">
        <v>29</v>
      </c>
    </row>
    <row r="369" spans="1:4" ht="15.75" customHeight="1">
      <c r="A369" s="67"/>
      <c r="B369" s="16" t="s">
        <v>239</v>
      </c>
      <c r="C369" s="46">
        <f>C370+C371+C372</f>
        <v>3</v>
      </c>
      <c r="D369" s="46"/>
    </row>
    <row r="370" spans="1:4" ht="15.75" customHeight="1">
      <c r="A370" s="21"/>
      <c r="B370" s="19" t="s">
        <v>570</v>
      </c>
      <c r="C370" s="20">
        <v>1</v>
      </c>
      <c r="D370" s="207" t="s">
        <v>1377</v>
      </c>
    </row>
    <row r="371" spans="1:4" ht="15.75" customHeight="1">
      <c r="A371" s="21"/>
      <c r="B371" s="19" t="s">
        <v>571</v>
      </c>
      <c r="C371" s="20">
        <v>1</v>
      </c>
      <c r="D371" s="207" t="s">
        <v>1378</v>
      </c>
    </row>
    <row r="372" spans="1:4" ht="15.75" customHeight="1">
      <c r="A372" s="21"/>
      <c r="B372" s="19" t="s">
        <v>572</v>
      </c>
      <c r="C372" s="20">
        <v>1</v>
      </c>
      <c r="D372" s="207" t="s">
        <v>1379</v>
      </c>
    </row>
    <row r="373" spans="1:4" ht="15.75" customHeight="1">
      <c r="A373" s="67"/>
      <c r="B373" s="16" t="s">
        <v>61</v>
      </c>
      <c r="C373" s="46">
        <f>C374+C375</f>
        <v>2</v>
      </c>
      <c r="D373" s="46"/>
    </row>
    <row r="374" spans="1:4" ht="15.75" customHeight="1">
      <c r="A374" s="18"/>
      <c r="B374" s="19" t="s">
        <v>573</v>
      </c>
      <c r="C374" s="20">
        <v>1</v>
      </c>
      <c r="D374" s="207" t="s">
        <v>1380</v>
      </c>
    </row>
    <row r="375" spans="1:4" ht="15.75" customHeight="1">
      <c r="A375" s="21"/>
      <c r="B375" s="19" t="s">
        <v>574</v>
      </c>
      <c r="C375" s="20">
        <v>1</v>
      </c>
      <c r="D375" s="207" t="s">
        <v>1381</v>
      </c>
    </row>
    <row r="376" spans="1:4" ht="15.75" customHeight="1">
      <c r="A376" s="9" t="s">
        <v>62</v>
      </c>
      <c r="B376" s="58"/>
      <c r="C376" s="11">
        <f>C377</f>
        <v>10</v>
      </c>
      <c r="D376" s="11"/>
    </row>
    <row r="377" spans="1:4" ht="15.75" customHeight="1">
      <c r="A377" s="12" t="s">
        <v>5</v>
      </c>
      <c r="B377" s="59"/>
      <c r="C377" s="60">
        <f>C378+C381+C384+C387+C390</f>
        <v>10</v>
      </c>
      <c r="D377" s="60"/>
    </row>
    <row r="378" spans="1:4" ht="15.75" customHeight="1">
      <c r="A378" s="67"/>
      <c r="B378" s="16" t="s">
        <v>241</v>
      </c>
      <c r="C378" s="46">
        <f>C379+C380</f>
        <v>2</v>
      </c>
      <c r="D378" s="46"/>
    </row>
    <row r="379" spans="1:4" ht="15.75" customHeight="1">
      <c r="A379" s="18"/>
      <c r="B379" s="19" t="s">
        <v>575</v>
      </c>
      <c r="C379" s="20">
        <v>1</v>
      </c>
      <c r="D379" s="212" t="s">
        <v>1382</v>
      </c>
    </row>
    <row r="380" spans="1:4" ht="15.75" customHeight="1">
      <c r="A380" s="21"/>
      <c r="B380" s="19" t="s">
        <v>576</v>
      </c>
      <c r="C380" s="20">
        <v>1</v>
      </c>
      <c r="D380" s="218" t="s">
        <v>1383</v>
      </c>
    </row>
    <row r="381" spans="1:4" ht="15.75" customHeight="1">
      <c r="A381" s="67"/>
      <c r="B381" s="16" t="s">
        <v>577</v>
      </c>
      <c r="C381" s="46">
        <f>C382+C383</f>
        <v>2</v>
      </c>
      <c r="D381" s="46"/>
    </row>
    <row r="382" spans="1:4" ht="15.75" customHeight="1">
      <c r="A382" s="21"/>
      <c r="B382" s="19" t="s">
        <v>578</v>
      </c>
      <c r="C382" s="20">
        <v>1</v>
      </c>
      <c r="D382" s="207" t="s">
        <v>1384</v>
      </c>
    </row>
    <row r="383" spans="1:4" ht="15.75" customHeight="1">
      <c r="A383" s="18"/>
      <c r="B383" s="19" t="s">
        <v>579</v>
      </c>
      <c r="C383" s="20">
        <v>1</v>
      </c>
      <c r="D383" s="246" t="s">
        <v>1385</v>
      </c>
    </row>
    <row r="384" spans="1:4" ht="15.75" customHeight="1">
      <c r="A384" s="67"/>
      <c r="B384" s="16" t="s">
        <v>63</v>
      </c>
      <c r="C384" s="46">
        <f>C385+C386</f>
        <v>2</v>
      </c>
      <c r="D384" s="46"/>
    </row>
    <row r="385" spans="1:4" ht="15.75" customHeight="1">
      <c r="A385" s="18"/>
      <c r="B385" s="19" t="s">
        <v>580</v>
      </c>
      <c r="C385" s="20">
        <v>1</v>
      </c>
      <c r="D385" s="207" t="s">
        <v>1386</v>
      </c>
    </row>
    <row r="386" spans="1:4" ht="18">
      <c r="A386" s="21"/>
      <c r="B386" s="19" t="s">
        <v>581</v>
      </c>
      <c r="C386" s="20">
        <v>1</v>
      </c>
      <c r="D386" s="207" t="s">
        <v>1387</v>
      </c>
    </row>
    <row r="387" spans="1:4" ht="15.75" customHeight="1">
      <c r="A387" s="68"/>
      <c r="B387" s="16" t="s">
        <v>582</v>
      </c>
      <c r="C387" s="46">
        <f>C388+C389</f>
        <v>2</v>
      </c>
      <c r="D387" s="46"/>
    </row>
    <row r="388" spans="1:4" ht="15.75" customHeight="1">
      <c r="A388" s="21"/>
      <c r="B388" s="19" t="s">
        <v>583</v>
      </c>
      <c r="C388" s="20">
        <v>1</v>
      </c>
      <c r="D388" s="207" t="s">
        <v>1388</v>
      </c>
    </row>
    <row r="389" spans="1:4" ht="15.75" customHeight="1">
      <c r="A389" s="18"/>
      <c r="B389" s="22" t="s">
        <v>584</v>
      </c>
      <c r="C389" s="20">
        <v>1</v>
      </c>
      <c r="D389" s="212" t="s">
        <v>1389</v>
      </c>
    </row>
    <row r="390" spans="1:4" ht="15.75" customHeight="1">
      <c r="A390" s="67"/>
      <c r="B390" s="16" t="s">
        <v>242</v>
      </c>
      <c r="C390" s="46">
        <f>C391+C392</f>
        <v>2</v>
      </c>
      <c r="D390" s="46"/>
    </row>
    <row r="391" spans="1:4" ht="15.75" customHeight="1">
      <c r="A391" s="18"/>
      <c r="B391" s="19" t="s">
        <v>585</v>
      </c>
      <c r="C391" s="20">
        <v>1</v>
      </c>
      <c r="D391" s="207" t="s">
        <v>1390</v>
      </c>
    </row>
    <row r="392" spans="1:4" ht="15.75" customHeight="1">
      <c r="A392" s="18"/>
      <c r="B392" s="22" t="s">
        <v>586</v>
      </c>
      <c r="C392" s="20">
        <v>1</v>
      </c>
      <c r="D392" s="212" t="s">
        <v>1391</v>
      </c>
    </row>
    <row r="393" spans="1:4" ht="15.75" customHeight="1">
      <c r="A393" s="69" t="s">
        <v>64</v>
      </c>
      <c r="B393" s="27"/>
      <c r="C393" s="28">
        <f>C394+C415+C437+C535+C588+C626</f>
        <v>174</v>
      </c>
      <c r="D393" s="28"/>
    </row>
    <row r="394" spans="1:4" ht="15.75" customHeight="1">
      <c r="A394" s="74" t="s">
        <v>244</v>
      </c>
      <c r="B394" s="30"/>
      <c r="C394" s="31">
        <f>C395</f>
        <v>15</v>
      </c>
      <c r="D394" s="31"/>
    </row>
    <row r="395" spans="1:4" ht="15.75" customHeight="1">
      <c r="A395" s="75" t="s">
        <v>12</v>
      </c>
      <c r="B395" s="76"/>
      <c r="C395" s="77">
        <f>C396+C401+C406+C410</f>
        <v>15</v>
      </c>
      <c r="D395" s="77"/>
    </row>
    <row r="396" spans="1:4" ht="15.75" customHeight="1">
      <c r="A396" s="73"/>
      <c r="B396" s="40" t="s">
        <v>66</v>
      </c>
      <c r="C396" s="41">
        <f>C397+C398+C399+C400</f>
        <v>4</v>
      </c>
      <c r="D396" s="41"/>
    </row>
    <row r="397" spans="1:4" ht="15.75" customHeight="1">
      <c r="A397" s="78"/>
      <c r="B397" s="22" t="s">
        <v>587</v>
      </c>
      <c r="C397" s="20">
        <v>1</v>
      </c>
      <c r="D397" s="212" t="s">
        <v>1392</v>
      </c>
    </row>
    <row r="398" spans="1:4" ht="15.75" customHeight="1">
      <c r="A398" s="78"/>
      <c r="B398" s="22" t="s">
        <v>588</v>
      </c>
      <c r="C398" s="20">
        <v>1</v>
      </c>
      <c r="D398" s="212" t="s">
        <v>1393</v>
      </c>
    </row>
    <row r="399" spans="1:4" ht="15.75" customHeight="1">
      <c r="A399" s="72"/>
      <c r="B399" s="19" t="s">
        <v>589</v>
      </c>
      <c r="C399" s="20">
        <v>1</v>
      </c>
      <c r="D399" s="218" t="s">
        <v>1394</v>
      </c>
    </row>
    <row r="400" spans="1:4" ht="15.75" customHeight="1">
      <c r="A400" s="72"/>
      <c r="B400" s="19" t="s">
        <v>590</v>
      </c>
      <c r="C400" s="20">
        <v>1</v>
      </c>
      <c r="D400" s="218" t="s">
        <v>1395</v>
      </c>
    </row>
    <row r="401" spans="1:4" ht="15.75" customHeight="1">
      <c r="A401" s="73"/>
      <c r="B401" s="40" t="s">
        <v>246</v>
      </c>
      <c r="C401" s="41">
        <f>SUM(C402:C405)</f>
        <v>4</v>
      </c>
      <c r="D401" s="219"/>
    </row>
    <row r="402" spans="1:4" ht="15.75" customHeight="1">
      <c r="A402" s="79"/>
      <c r="B402" s="22" t="s">
        <v>591</v>
      </c>
      <c r="C402" s="20">
        <v>1</v>
      </c>
      <c r="D402" s="212" t="s">
        <v>1396</v>
      </c>
    </row>
    <row r="403" spans="1:4" ht="15.75" customHeight="1">
      <c r="A403" s="79"/>
      <c r="B403" s="22" t="s">
        <v>592</v>
      </c>
      <c r="C403" s="20">
        <v>1</v>
      </c>
      <c r="D403" s="212" t="s">
        <v>1397</v>
      </c>
    </row>
    <row r="404" spans="1:4" ht="15.75" customHeight="1">
      <c r="A404" s="72"/>
      <c r="B404" s="22" t="s">
        <v>592</v>
      </c>
      <c r="C404" s="20">
        <v>1</v>
      </c>
      <c r="D404" s="212" t="s">
        <v>1398</v>
      </c>
    </row>
    <row r="405" spans="1:4" ht="15.75" customHeight="1">
      <c r="A405" s="72"/>
      <c r="B405" s="22" t="s">
        <v>593</v>
      </c>
      <c r="C405" s="20">
        <v>1</v>
      </c>
      <c r="D405" s="212" t="s">
        <v>1399</v>
      </c>
    </row>
    <row r="406" spans="1:4" ht="15.75" customHeight="1">
      <c r="A406" s="80"/>
      <c r="B406" s="40" t="s">
        <v>68</v>
      </c>
      <c r="C406" s="41">
        <f>C407+C408+C409</f>
        <v>3</v>
      </c>
      <c r="D406" s="219"/>
    </row>
    <row r="407" spans="1:4" ht="15.75" customHeight="1">
      <c r="A407" s="72"/>
      <c r="B407" s="22" t="s">
        <v>594</v>
      </c>
      <c r="C407" s="20">
        <v>1</v>
      </c>
      <c r="D407" s="212" t="s">
        <v>1400</v>
      </c>
    </row>
    <row r="408" spans="1:4" ht="15.75" customHeight="1">
      <c r="A408" s="79"/>
      <c r="B408" s="22" t="s">
        <v>595</v>
      </c>
      <c r="C408" s="20">
        <v>1</v>
      </c>
      <c r="D408" s="220" t="s">
        <v>1401</v>
      </c>
    </row>
    <row r="409" spans="1:4" ht="15.75" customHeight="1">
      <c r="A409" s="79"/>
      <c r="B409" s="22" t="s">
        <v>596</v>
      </c>
      <c r="C409" s="20">
        <v>1</v>
      </c>
      <c r="D409" s="220" t="s">
        <v>1401</v>
      </c>
    </row>
    <row r="410" spans="1:4" ht="15.75" customHeight="1">
      <c r="A410" s="73"/>
      <c r="B410" s="40" t="s">
        <v>67</v>
      </c>
      <c r="C410" s="41">
        <f>C411+C412+C413+C414</f>
        <v>4</v>
      </c>
      <c r="D410" s="219"/>
    </row>
    <row r="411" spans="1:4" ht="15.75" customHeight="1">
      <c r="A411" s="79"/>
      <c r="B411" s="22" t="s">
        <v>597</v>
      </c>
      <c r="C411" s="20">
        <v>1</v>
      </c>
      <c r="D411" s="212" t="s">
        <v>148</v>
      </c>
    </row>
    <row r="412" spans="1:4" ht="15.75" customHeight="1">
      <c r="A412" s="72"/>
      <c r="B412" s="22" t="s">
        <v>598</v>
      </c>
      <c r="C412" s="20">
        <v>1</v>
      </c>
      <c r="D412" s="212" t="s">
        <v>1402</v>
      </c>
    </row>
    <row r="413" spans="1:4" ht="15.75" customHeight="1">
      <c r="A413" s="79"/>
      <c r="B413" s="22" t="s">
        <v>599</v>
      </c>
      <c r="C413" s="20">
        <v>1</v>
      </c>
      <c r="D413" s="212" t="s">
        <v>44</v>
      </c>
    </row>
    <row r="414" spans="1:4" ht="15.75" customHeight="1">
      <c r="A414" s="72"/>
      <c r="B414" s="22" t="s">
        <v>600</v>
      </c>
      <c r="C414" s="20">
        <v>1</v>
      </c>
      <c r="D414" s="212" t="s">
        <v>44</v>
      </c>
    </row>
    <row r="415" spans="1:4" ht="15.75" customHeight="1">
      <c r="A415" s="70" t="s">
        <v>251</v>
      </c>
      <c r="B415" s="30"/>
      <c r="C415" s="31">
        <f>C416+C423</f>
        <v>13</v>
      </c>
      <c r="D415" s="31"/>
    </row>
    <row r="416" spans="1:4" ht="15.75" customHeight="1">
      <c r="A416" s="71" t="s">
        <v>13</v>
      </c>
      <c r="B416" s="33"/>
      <c r="C416" s="34">
        <f>C417+C421</f>
        <v>4</v>
      </c>
      <c r="D416" s="34"/>
    </row>
    <row r="417" spans="1:4" ht="15.75" customHeight="1">
      <c r="A417" s="39"/>
      <c r="B417" s="40" t="s">
        <v>601</v>
      </c>
      <c r="C417" s="41">
        <f>C418+C419+C420</f>
        <v>3</v>
      </c>
      <c r="D417" s="41"/>
    </row>
    <row r="418" spans="1:4" ht="15.75" customHeight="1">
      <c r="A418" s="38"/>
      <c r="B418" s="19" t="s">
        <v>602</v>
      </c>
      <c r="C418" s="20">
        <v>1</v>
      </c>
      <c r="D418" s="218" t="s">
        <v>1403</v>
      </c>
    </row>
    <row r="419" spans="1:4" ht="33.75" customHeight="1">
      <c r="A419" s="56"/>
      <c r="B419" s="19" t="s">
        <v>603</v>
      </c>
      <c r="C419" s="20">
        <v>1</v>
      </c>
      <c r="D419" s="218" t="s">
        <v>1404</v>
      </c>
    </row>
    <row r="420" spans="1:4" ht="22.5" customHeight="1">
      <c r="A420" s="56"/>
      <c r="B420" s="19" t="s">
        <v>604</v>
      </c>
      <c r="C420" s="45">
        <v>1</v>
      </c>
      <c r="D420" s="218" t="s">
        <v>1405</v>
      </c>
    </row>
    <row r="421" spans="1:4" ht="15.75" customHeight="1">
      <c r="A421" s="39"/>
      <c r="B421" s="40" t="s">
        <v>71</v>
      </c>
      <c r="C421" s="41">
        <f>C422</f>
        <v>1</v>
      </c>
      <c r="D421" s="41"/>
    </row>
    <row r="422" spans="1:4" ht="15.75" customHeight="1">
      <c r="A422" s="81"/>
      <c r="B422" s="82" t="s">
        <v>605</v>
      </c>
      <c r="C422" s="83">
        <v>1</v>
      </c>
      <c r="D422" s="218" t="s">
        <v>1406</v>
      </c>
    </row>
    <row r="423" spans="1:4" ht="15.75" customHeight="1">
      <c r="A423" s="32" t="s">
        <v>18</v>
      </c>
      <c r="B423" s="33"/>
      <c r="C423" s="34">
        <f>C424+C433+C435+C429</f>
        <v>9</v>
      </c>
      <c r="D423" s="34"/>
    </row>
    <row r="424" spans="1:4" ht="15.75" customHeight="1">
      <c r="A424" s="39"/>
      <c r="B424" s="40" t="s">
        <v>72</v>
      </c>
      <c r="C424" s="41">
        <f>C425+C426+C427+C428</f>
        <v>4</v>
      </c>
      <c r="D424" s="41"/>
    </row>
    <row r="425" spans="1:4" ht="15.75" customHeight="1">
      <c r="A425" s="56"/>
      <c r="B425" s="22" t="s">
        <v>609</v>
      </c>
      <c r="C425" s="167">
        <v>1</v>
      </c>
      <c r="D425" s="212" t="s">
        <v>1407</v>
      </c>
    </row>
    <row r="426" spans="1:4" ht="15.75" customHeight="1">
      <c r="A426" s="56"/>
      <c r="B426" s="169" t="s">
        <v>610</v>
      </c>
      <c r="C426" s="171">
        <v>1</v>
      </c>
      <c r="D426" s="212" t="s">
        <v>1408</v>
      </c>
    </row>
    <row r="427" spans="1:4" ht="15.75" customHeight="1">
      <c r="A427" s="56"/>
      <c r="B427" s="170" t="s">
        <v>611</v>
      </c>
      <c r="C427" s="172">
        <v>1</v>
      </c>
      <c r="D427" s="212" t="s">
        <v>1409</v>
      </c>
    </row>
    <row r="428" spans="1:4" ht="15.75" customHeight="1">
      <c r="A428" s="173"/>
      <c r="B428" s="175" t="s">
        <v>612</v>
      </c>
      <c r="C428" s="176">
        <v>1</v>
      </c>
      <c r="D428" s="221" t="s">
        <v>1410</v>
      </c>
    </row>
    <row r="429" spans="1:4" s="166" customFormat="1" ht="15.75" customHeight="1">
      <c r="A429" s="174"/>
      <c r="B429" s="177" t="s">
        <v>74</v>
      </c>
      <c r="C429" s="179">
        <v>3</v>
      </c>
      <c r="D429" s="178"/>
    </row>
    <row r="430" spans="1:4" s="166" customFormat="1" ht="31.5">
      <c r="A430" s="186"/>
      <c r="B430" s="184" t="s">
        <v>606</v>
      </c>
      <c r="C430" s="180">
        <v>1</v>
      </c>
      <c r="D430" s="212" t="s">
        <v>1411</v>
      </c>
    </row>
    <row r="431" spans="1:4" s="166" customFormat="1" ht="15.75" customHeight="1">
      <c r="A431" s="187"/>
      <c r="B431" s="183" t="s">
        <v>607</v>
      </c>
      <c r="C431" s="181">
        <v>1</v>
      </c>
      <c r="D431" s="212" t="s">
        <v>1412</v>
      </c>
    </row>
    <row r="432" spans="1:4" s="166" customFormat="1" ht="18">
      <c r="A432" s="189"/>
      <c r="B432" s="188" t="s">
        <v>608</v>
      </c>
      <c r="C432" s="182">
        <v>1</v>
      </c>
      <c r="D432" s="212" t="s">
        <v>1413</v>
      </c>
    </row>
    <row r="433" spans="1:4" ht="15.75" customHeight="1">
      <c r="A433" s="190"/>
      <c r="B433" s="185" t="s">
        <v>613</v>
      </c>
      <c r="C433" s="168">
        <f>C434</f>
        <v>1</v>
      </c>
      <c r="D433" s="168"/>
    </row>
    <row r="434" spans="1:4" ht="15.75" customHeight="1">
      <c r="A434" s="56"/>
      <c r="B434" s="19" t="s">
        <v>614</v>
      </c>
      <c r="C434" s="20">
        <v>1</v>
      </c>
      <c r="D434" s="212" t="s">
        <v>1414</v>
      </c>
    </row>
    <row r="435" spans="1:4" ht="15.75" customHeight="1">
      <c r="A435" s="39"/>
      <c r="B435" s="40" t="s">
        <v>615</v>
      </c>
      <c r="C435" s="41">
        <f>C436</f>
        <v>1</v>
      </c>
      <c r="D435" s="41"/>
    </row>
    <row r="436" spans="1:4" ht="18">
      <c r="A436" s="56"/>
      <c r="B436" s="19" t="s">
        <v>616</v>
      </c>
      <c r="C436" s="20">
        <v>1</v>
      </c>
      <c r="D436" s="212" t="s">
        <v>1415</v>
      </c>
    </row>
    <row r="437" spans="1:4" ht="15.75" customHeight="1">
      <c r="A437" s="70" t="s">
        <v>75</v>
      </c>
      <c r="B437" s="30"/>
      <c r="C437" s="31">
        <f>+C438+C452+C497+C514</f>
        <v>74</v>
      </c>
      <c r="D437" s="31"/>
    </row>
    <row r="438" spans="1:4" ht="15.75" customHeight="1">
      <c r="A438" s="71" t="s">
        <v>12</v>
      </c>
      <c r="B438" s="76"/>
      <c r="C438" s="34">
        <f>C439+C446</f>
        <v>11</v>
      </c>
      <c r="D438" s="34"/>
    </row>
    <row r="439" spans="1:4" ht="15.75" customHeight="1">
      <c r="A439" s="39" t="s">
        <v>166</v>
      </c>
      <c r="B439" s="40" t="s">
        <v>78</v>
      </c>
      <c r="C439" s="41">
        <f>SUM(C440:C445)</f>
        <v>6</v>
      </c>
      <c r="D439" s="41"/>
    </row>
    <row r="440" spans="1:4" ht="15.75" customHeight="1">
      <c r="A440" s="56"/>
      <c r="B440" s="19" t="s">
        <v>617</v>
      </c>
      <c r="C440" s="20">
        <v>1</v>
      </c>
      <c r="D440" s="218" t="s">
        <v>1416</v>
      </c>
    </row>
    <row r="441" spans="1:4" ht="15.75" customHeight="1">
      <c r="A441" s="56"/>
      <c r="B441" s="19" t="s">
        <v>618</v>
      </c>
      <c r="C441" s="45">
        <v>1</v>
      </c>
      <c r="D441" s="218" t="s">
        <v>1417</v>
      </c>
    </row>
    <row r="442" spans="1:4" ht="15.75" customHeight="1">
      <c r="A442" s="56"/>
      <c r="B442" s="19" t="s">
        <v>619</v>
      </c>
      <c r="C442" s="45">
        <v>1</v>
      </c>
      <c r="D442" s="218" t="s">
        <v>1418</v>
      </c>
    </row>
    <row r="443" spans="1:4" ht="15.75" customHeight="1">
      <c r="A443" s="56"/>
      <c r="B443" s="19" t="s">
        <v>620</v>
      </c>
      <c r="C443" s="20">
        <v>1</v>
      </c>
      <c r="D443" s="218" t="s">
        <v>271</v>
      </c>
    </row>
    <row r="444" spans="1:4" ht="15.75" customHeight="1">
      <c r="A444" s="56"/>
      <c r="B444" s="19" t="s">
        <v>621</v>
      </c>
      <c r="C444" s="20">
        <v>1</v>
      </c>
      <c r="D444" s="218" t="s">
        <v>1419</v>
      </c>
    </row>
    <row r="445" spans="1:4" ht="15.75" customHeight="1">
      <c r="A445" s="56"/>
      <c r="B445" s="19" t="s">
        <v>622</v>
      </c>
      <c r="C445" s="45">
        <v>1</v>
      </c>
      <c r="D445" s="218" t="s">
        <v>1099</v>
      </c>
    </row>
    <row r="446" spans="1:4" ht="15.75" customHeight="1">
      <c r="A446" s="39"/>
      <c r="B446" s="40" t="s">
        <v>77</v>
      </c>
      <c r="C446" s="41">
        <f>SUM(C447:C451)</f>
        <v>5</v>
      </c>
      <c r="D446" s="219"/>
    </row>
    <row r="447" spans="1:4" ht="15.75" customHeight="1">
      <c r="A447" s="56"/>
      <c r="B447" s="19" t="s">
        <v>623</v>
      </c>
      <c r="C447" s="20">
        <v>1</v>
      </c>
      <c r="D447" s="218" t="s">
        <v>44</v>
      </c>
    </row>
    <row r="448" spans="1:4" ht="15.75" customHeight="1">
      <c r="A448" s="56"/>
      <c r="B448" s="19" t="s">
        <v>624</v>
      </c>
      <c r="C448" s="20">
        <v>1</v>
      </c>
      <c r="D448" s="218" t="s">
        <v>1420</v>
      </c>
    </row>
    <row r="449" spans="1:4" ht="15.75" customHeight="1">
      <c r="A449" s="56"/>
      <c r="B449" s="19" t="s">
        <v>625</v>
      </c>
      <c r="C449" s="20">
        <v>1</v>
      </c>
      <c r="D449" s="218" t="s">
        <v>115</v>
      </c>
    </row>
    <row r="450" spans="1:4" ht="15.75" customHeight="1">
      <c r="A450" s="56"/>
      <c r="B450" s="19" t="s">
        <v>626</v>
      </c>
      <c r="C450" s="20">
        <v>1</v>
      </c>
      <c r="D450" s="218" t="s">
        <v>1421</v>
      </c>
    </row>
    <row r="451" spans="1:4" ht="15.75" customHeight="1">
      <c r="A451" s="56"/>
      <c r="B451" s="19" t="s">
        <v>627</v>
      </c>
      <c r="C451" s="20">
        <v>1</v>
      </c>
      <c r="D451" s="218" t="s">
        <v>1668</v>
      </c>
    </row>
    <row r="452" spans="1:4" ht="15.75" customHeight="1">
      <c r="A452" s="32" t="s">
        <v>13</v>
      </c>
      <c r="B452" s="33"/>
      <c r="C452" s="34">
        <f>C453+C460+C464+C469+C477+C482+C486+C493</f>
        <v>36</v>
      </c>
      <c r="D452" s="222"/>
    </row>
    <row r="453" spans="1:4" ht="15.75" customHeight="1">
      <c r="A453" s="39"/>
      <c r="B453" s="40" t="s">
        <v>259</v>
      </c>
      <c r="C453" s="41">
        <f>SUM(C454:C459)</f>
        <v>6</v>
      </c>
      <c r="D453" s="219"/>
    </row>
    <row r="454" spans="1:4" ht="15.75" customHeight="1">
      <c r="A454" s="56"/>
      <c r="B454" s="22" t="s">
        <v>628</v>
      </c>
      <c r="C454" s="20">
        <v>1</v>
      </c>
      <c r="D454" s="212" t="s">
        <v>1422</v>
      </c>
    </row>
    <row r="455" spans="1:4" ht="15.75" customHeight="1">
      <c r="A455" s="56"/>
      <c r="B455" s="22" t="s">
        <v>629</v>
      </c>
      <c r="C455" s="20">
        <v>1</v>
      </c>
      <c r="D455" s="212" t="s">
        <v>1114</v>
      </c>
    </row>
    <row r="456" spans="1:4" ht="15.75" customHeight="1">
      <c r="A456" s="56"/>
      <c r="B456" s="22" t="s">
        <v>630</v>
      </c>
      <c r="C456" s="20">
        <v>1</v>
      </c>
      <c r="D456" s="212" t="s">
        <v>1096</v>
      </c>
    </row>
    <row r="457" spans="1:4" ht="15.75" customHeight="1">
      <c r="A457" s="56"/>
      <c r="B457" s="22" t="s">
        <v>631</v>
      </c>
      <c r="C457" s="20">
        <v>1</v>
      </c>
      <c r="D457" s="212" t="s">
        <v>6</v>
      </c>
    </row>
    <row r="458" spans="1:4" ht="15.75" customHeight="1">
      <c r="A458" s="56"/>
      <c r="B458" s="22" t="s">
        <v>632</v>
      </c>
      <c r="C458" s="20">
        <v>1</v>
      </c>
      <c r="D458" s="212" t="s">
        <v>81</v>
      </c>
    </row>
    <row r="459" spans="1:4" ht="15.75" customHeight="1">
      <c r="A459" s="56"/>
      <c r="B459" s="22" t="s">
        <v>633</v>
      </c>
      <c r="C459" s="20">
        <v>1</v>
      </c>
      <c r="D459" s="212" t="s">
        <v>1072</v>
      </c>
    </row>
    <row r="460" spans="1:4" ht="15.75" customHeight="1">
      <c r="A460" s="39"/>
      <c r="B460" s="40" t="s">
        <v>115</v>
      </c>
      <c r="C460" s="41">
        <f>SUM(C461:C463)</f>
        <v>3</v>
      </c>
      <c r="D460" s="219"/>
    </row>
    <row r="461" spans="1:4" ht="15.75" customHeight="1">
      <c r="A461" s="56"/>
      <c r="B461" s="22" t="s">
        <v>634</v>
      </c>
      <c r="C461" s="20">
        <v>1</v>
      </c>
      <c r="D461" s="212" t="s">
        <v>1423</v>
      </c>
    </row>
    <row r="462" spans="1:4" ht="15.75" customHeight="1">
      <c r="A462" s="56"/>
      <c r="B462" s="22" t="s">
        <v>635</v>
      </c>
      <c r="C462" s="20">
        <v>1</v>
      </c>
      <c r="D462" s="212" t="s">
        <v>1424</v>
      </c>
    </row>
    <row r="463" spans="1:4" ht="15.75" customHeight="1">
      <c r="A463" s="56"/>
      <c r="B463" s="22" t="s">
        <v>636</v>
      </c>
      <c r="C463" s="20">
        <v>1</v>
      </c>
      <c r="D463" s="221" t="s">
        <v>1425</v>
      </c>
    </row>
    <row r="464" spans="1:4" ht="15.75" customHeight="1">
      <c r="A464" s="39"/>
      <c r="B464" s="40" t="s">
        <v>260</v>
      </c>
      <c r="C464" s="41">
        <f>SUM(C465:C468)</f>
        <v>4</v>
      </c>
      <c r="D464" s="219"/>
    </row>
    <row r="465" spans="1:4" ht="15.75" customHeight="1">
      <c r="A465" s="56"/>
      <c r="B465" s="22" t="s">
        <v>637</v>
      </c>
      <c r="C465" s="20">
        <v>1</v>
      </c>
      <c r="D465" s="212" t="s">
        <v>179</v>
      </c>
    </row>
    <row r="466" spans="1:4" ht="15.75" customHeight="1">
      <c r="A466" s="56"/>
      <c r="B466" s="22" t="s">
        <v>638</v>
      </c>
      <c r="C466" s="20">
        <v>1</v>
      </c>
      <c r="D466" s="212" t="s">
        <v>183</v>
      </c>
    </row>
    <row r="467" spans="1:4" ht="15.75" customHeight="1">
      <c r="A467" s="56"/>
      <c r="B467" s="19" t="s">
        <v>639</v>
      </c>
      <c r="C467" s="20">
        <v>1</v>
      </c>
      <c r="D467" s="247" t="s">
        <v>1426</v>
      </c>
    </row>
    <row r="468" spans="1:4" ht="15.75" customHeight="1">
      <c r="A468" s="56"/>
      <c r="B468" s="19" t="s">
        <v>640</v>
      </c>
      <c r="C468" s="20">
        <v>1</v>
      </c>
      <c r="D468" s="247" t="s">
        <v>183</v>
      </c>
    </row>
    <row r="469" spans="1:4" ht="15.75" customHeight="1">
      <c r="A469" s="39"/>
      <c r="B469" s="40" t="s">
        <v>261</v>
      </c>
      <c r="C469" s="41">
        <f>SUM(C470:C476)</f>
        <v>7</v>
      </c>
      <c r="D469" s="219"/>
    </row>
    <row r="470" spans="1:4" ht="15.75" customHeight="1">
      <c r="A470" s="56"/>
      <c r="B470" s="22" t="s">
        <v>641</v>
      </c>
      <c r="C470" s="20">
        <v>1</v>
      </c>
      <c r="D470" s="212" t="s">
        <v>289</v>
      </c>
    </row>
    <row r="471" spans="1:4" ht="15.75" customHeight="1">
      <c r="A471" s="56"/>
      <c r="B471" s="22" t="s">
        <v>642</v>
      </c>
      <c r="C471" s="20">
        <v>1</v>
      </c>
      <c r="D471" s="212" t="s">
        <v>1427</v>
      </c>
    </row>
    <row r="472" spans="1:4" ht="15.75" customHeight="1">
      <c r="A472" s="56"/>
      <c r="B472" s="22" t="s">
        <v>643</v>
      </c>
      <c r="C472" s="20">
        <v>1</v>
      </c>
      <c r="D472" s="212" t="s">
        <v>108</v>
      </c>
    </row>
    <row r="473" spans="1:4" ht="15.75" customHeight="1">
      <c r="A473" s="56"/>
      <c r="B473" s="22" t="s">
        <v>644</v>
      </c>
      <c r="C473" s="20">
        <v>1</v>
      </c>
      <c r="D473" s="212" t="s">
        <v>1428</v>
      </c>
    </row>
    <row r="474" spans="1:4" ht="15.75" customHeight="1">
      <c r="A474" s="56"/>
      <c r="B474" s="22" t="s">
        <v>645</v>
      </c>
      <c r="C474" s="45">
        <v>1</v>
      </c>
      <c r="D474" s="212" t="s">
        <v>1429</v>
      </c>
    </row>
    <row r="475" spans="1:4" ht="15.75" customHeight="1">
      <c r="A475" s="56"/>
      <c r="B475" s="22" t="s">
        <v>646</v>
      </c>
      <c r="C475" s="20">
        <v>1</v>
      </c>
      <c r="D475" s="212" t="s">
        <v>1430</v>
      </c>
    </row>
    <row r="476" spans="1:4" ht="15.75" customHeight="1">
      <c r="A476" s="56"/>
      <c r="B476" s="22" t="s">
        <v>647</v>
      </c>
      <c r="C476" s="45">
        <v>1</v>
      </c>
      <c r="D476" s="212" t="s">
        <v>1430</v>
      </c>
    </row>
    <row r="477" spans="1:4" ht="15.75" customHeight="1">
      <c r="A477" s="39"/>
      <c r="B477" s="40" t="s">
        <v>262</v>
      </c>
      <c r="C477" s="41">
        <f>SUM(C478:C481)</f>
        <v>4</v>
      </c>
      <c r="D477" s="219"/>
    </row>
    <row r="478" spans="1:4" ht="15.75" customHeight="1">
      <c r="A478" s="56"/>
      <c r="B478" s="22" t="s">
        <v>648</v>
      </c>
      <c r="C478" s="20">
        <v>1</v>
      </c>
      <c r="D478" s="212" t="s">
        <v>1431</v>
      </c>
    </row>
    <row r="479" spans="1:4" ht="15.75" customHeight="1">
      <c r="A479" s="56"/>
      <c r="B479" s="22" t="s">
        <v>649</v>
      </c>
      <c r="C479" s="20">
        <v>1</v>
      </c>
      <c r="D479" s="212" t="s">
        <v>1432</v>
      </c>
    </row>
    <row r="480" spans="1:4" ht="15.75" customHeight="1">
      <c r="A480" s="56"/>
      <c r="B480" s="22" t="s">
        <v>650</v>
      </c>
      <c r="C480" s="20">
        <v>1</v>
      </c>
      <c r="D480" s="212" t="s">
        <v>1433</v>
      </c>
    </row>
    <row r="481" spans="1:4" ht="15.75" customHeight="1">
      <c r="A481" s="56"/>
      <c r="B481" s="22" t="s">
        <v>651</v>
      </c>
      <c r="C481" s="20">
        <v>1</v>
      </c>
      <c r="D481" s="212" t="s">
        <v>1434</v>
      </c>
    </row>
    <row r="482" spans="1:4" ht="15.75" customHeight="1">
      <c r="A482" s="39"/>
      <c r="B482" s="40" t="s">
        <v>79</v>
      </c>
      <c r="C482" s="41">
        <f>SUM(C483:C485)</f>
        <v>3</v>
      </c>
      <c r="D482" s="219"/>
    </row>
    <row r="483" spans="1:4" ht="15.75" customHeight="1">
      <c r="A483" s="56"/>
      <c r="B483" s="22" t="s">
        <v>652</v>
      </c>
      <c r="C483" s="20">
        <v>1</v>
      </c>
      <c r="D483" s="212" t="s">
        <v>287</v>
      </c>
    </row>
    <row r="484" spans="1:4" ht="15.75" customHeight="1">
      <c r="A484" s="56"/>
      <c r="B484" s="22" t="s">
        <v>653</v>
      </c>
      <c r="C484" s="45">
        <v>1</v>
      </c>
      <c r="D484" s="212" t="s">
        <v>1435</v>
      </c>
    </row>
    <row r="485" spans="1:4" ht="15.75" customHeight="1">
      <c r="A485" s="56"/>
      <c r="B485" s="22" t="s">
        <v>654</v>
      </c>
      <c r="C485" s="20">
        <v>1</v>
      </c>
      <c r="D485" s="212" t="s">
        <v>1436</v>
      </c>
    </row>
    <row r="486" spans="1:4" ht="15.75" customHeight="1">
      <c r="A486" s="39"/>
      <c r="B486" s="40" t="s">
        <v>6</v>
      </c>
      <c r="C486" s="41">
        <f>SUM(C487:C492)</f>
        <v>6</v>
      </c>
      <c r="D486" s="41"/>
    </row>
    <row r="487" spans="1:4" ht="15.75" customHeight="1">
      <c r="A487" s="56"/>
      <c r="B487" s="22" t="s">
        <v>655</v>
      </c>
      <c r="C487" s="20">
        <v>1</v>
      </c>
      <c r="D487" s="212" t="s">
        <v>1437</v>
      </c>
    </row>
    <row r="488" spans="1:4" ht="15.75" customHeight="1">
      <c r="A488" s="56"/>
      <c r="B488" s="22" t="s">
        <v>656</v>
      </c>
      <c r="C488" s="20">
        <v>1</v>
      </c>
      <c r="D488" s="212" t="s">
        <v>289</v>
      </c>
    </row>
    <row r="489" spans="1:4" ht="15.75" customHeight="1">
      <c r="A489" s="38"/>
      <c r="B489" s="22" t="s">
        <v>240</v>
      </c>
      <c r="C489" s="20">
        <v>1</v>
      </c>
      <c r="D489" s="212" t="s">
        <v>1438</v>
      </c>
    </row>
    <row r="490" spans="1:4" ht="15.75" customHeight="1">
      <c r="A490" s="56"/>
      <c r="B490" s="22" t="s">
        <v>657</v>
      </c>
      <c r="C490" s="20">
        <v>1</v>
      </c>
      <c r="D490" s="212" t="s">
        <v>1108</v>
      </c>
    </row>
    <row r="491" spans="1:4" ht="15.75" customHeight="1">
      <c r="A491" s="56"/>
      <c r="B491" s="22" t="s">
        <v>658</v>
      </c>
      <c r="C491" s="20">
        <v>1</v>
      </c>
      <c r="D491" s="212" t="s">
        <v>216</v>
      </c>
    </row>
    <row r="492" spans="1:4" ht="15.75" customHeight="1">
      <c r="A492" s="56"/>
      <c r="B492" s="22" t="s">
        <v>659</v>
      </c>
      <c r="C492" s="20">
        <v>1</v>
      </c>
      <c r="D492" s="212" t="s">
        <v>1439</v>
      </c>
    </row>
    <row r="493" spans="1:4" ht="15.75" customHeight="1">
      <c r="A493" s="39"/>
      <c r="B493" s="40" t="s">
        <v>263</v>
      </c>
      <c r="C493" s="41">
        <f>SUM(C494:C496)</f>
        <v>3</v>
      </c>
      <c r="D493" s="41"/>
    </row>
    <row r="494" spans="1:4" ht="15.75" customHeight="1">
      <c r="A494" s="56"/>
      <c r="B494" s="22" t="s">
        <v>660</v>
      </c>
      <c r="C494" s="45">
        <v>1</v>
      </c>
      <c r="D494" s="212" t="s">
        <v>1440</v>
      </c>
    </row>
    <row r="495" spans="1:4" ht="15.75" customHeight="1">
      <c r="A495" s="56"/>
      <c r="B495" s="22" t="s">
        <v>661</v>
      </c>
      <c r="C495" s="45">
        <v>1</v>
      </c>
      <c r="D495" s="212" t="s">
        <v>1441</v>
      </c>
    </row>
    <row r="496" spans="1:4" ht="15.75" customHeight="1">
      <c r="A496" s="56"/>
      <c r="B496" s="22" t="s">
        <v>662</v>
      </c>
      <c r="C496" s="45">
        <v>1</v>
      </c>
      <c r="D496" s="212" t="s">
        <v>1442</v>
      </c>
    </row>
    <row r="497" spans="1:4" ht="15.75" customHeight="1">
      <c r="A497" s="32" t="s">
        <v>18</v>
      </c>
      <c r="B497" s="76"/>
      <c r="C497" s="34">
        <f>C498+C503+C505+C510</f>
        <v>12</v>
      </c>
      <c r="D497" s="34"/>
    </row>
    <row r="498" spans="1:4" ht="15.75" customHeight="1">
      <c r="A498" s="39"/>
      <c r="B498" s="40" t="s">
        <v>264</v>
      </c>
      <c r="C498" s="41">
        <f>SUM(C499:C502)</f>
        <v>4</v>
      </c>
      <c r="D498" s="41"/>
    </row>
    <row r="499" spans="1:4" ht="15.75" customHeight="1">
      <c r="A499" s="56"/>
      <c r="B499" s="19" t="s">
        <v>663</v>
      </c>
      <c r="C499" s="20">
        <v>1</v>
      </c>
      <c r="D499" s="218" t="s">
        <v>1443</v>
      </c>
    </row>
    <row r="500" spans="1:4" ht="15.75" customHeight="1">
      <c r="A500" s="56"/>
      <c r="B500" s="19" t="s">
        <v>664</v>
      </c>
      <c r="C500" s="20">
        <v>1</v>
      </c>
      <c r="D500" s="218" t="s">
        <v>1444</v>
      </c>
    </row>
    <row r="501" spans="1:4" ht="15.75" customHeight="1">
      <c r="A501" s="56"/>
      <c r="B501" s="19" t="s">
        <v>665</v>
      </c>
      <c r="C501" s="20">
        <v>1</v>
      </c>
      <c r="D501" s="218" t="s">
        <v>1445</v>
      </c>
    </row>
    <row r="502" spans="1:4" ht="15.75" customHeight="1">
      <c r="A502" s="56"/>
      <c r="B502" s="19" t="s">
        <v>666</v>
      </c>
      <c r="C502" s="20">
        <v>1</v>
      </c>
      <c r="D502" s="218" t="s">
        <v>1446</v>
      </c>
    </row>
    <row r="503" spans="1:4" ht="15.75" customHeight="1">
      <c r="A503" s="39"/>
      <c r="B503" s="40" t="s">
        <v>80</v>
      </c>
      <c r="C503" s="41">
        <f>SUM(C504:C504)</f>
        <v>1</v>
      </c>
      <c r="D503" s="41"/>
    </row>
    <row r="504" spans="1:4" ht="15.75" customHeight="1">
      <c r="A504" s="56"/>
      <c r="B504" s="19" t="s">
        <v>667</v>
      </c>
      <c r="C504" s="20">
        <v>1</v>
      </c>
      <c r="D504" s="218" t="s">
        <v>6</v>
      </c>
    </row>
    <row r="505" spans="1:4" ht="15.75" customHeight="1">
      <c r="A505" s="39"/>
      <c r="B505" s="40" t="s">
        <v>668</v>
      </c>
      <c r="C505" s="41">
        <f>SUM(C506:C509)</f>
        <v>4</v>
      </c>
      <c r="D505" s="41"/>
    </row>
    <row r="506" spans="1:4" ht="15.75" customHeight="1">
      <c r="A506" s="56"/>
      <c r="B506" s="19" t="s">
        <v>669</v>
      </c>
      <c r="C506" s="20">
        <v>1</v>
      </c>
      <c r="D506" s="218" t="s">
        <v>1447</v>
      </c>
    </row>
    <row r="507" spans="1:4" ht="15.75" customHeight="1">
      <c r="A507" s="56"/>
      <c r="B507" s="19" t="s">
        <v>670</v>
      </c>
      <c r="C507" s="20">
        <v>1</v>
      </c>
      <c r="D507" s="218" t="s">
        <v>1448</v>
      </c>
    </row>
    <row r="508" spans="1:4" ht="15.75" customHeight="1">
      <c r="A508" s="56"/>
      <c r="B508" s="19" t="s">
        <v>671</v>
      </c>
      <c r="C508" s="20">
        <v>1</v>
      </c>
      <c r="D508" s="218" t="s">
        <v>1449</v>
      </c>
    </row>
    <row r="509" spans="1:4" ht="15.75" customHeight="1">
      <c r="A509" s="56"/>
      <c r="B509" s="19" t="s">
        <v>672</v>
      </c>
      <c r="C509" s="20">
        <v>1</v>
      </c>
      <c r="D509" s="218" t="s">
        <v>1450</v>
      </c>
    </row>
    <row r="510" spans="1:4" ht="15.75" customHeight="1">
      <c r="A510" s="39"/>
      <c r="B510" s="40" t="s">
        <v>673</v>
      </c>
      <c r="C510" s="41">
        <f>SUM(C511:C513)</f>
        <v>3</v>
      </c>
      <c r="D510" s="41"/>
    </row>
    <row r="511" spans="1:4" ht="15.75" customHeight="1">
      <c r="A511" s="56"/>
      <c r="B511" s="19" t="s">
        <v>674</v>
      </c>
      <c r="C511" s="20">
        <v>1</v>
      </c>
      <c r="D511" s="218" t="s">
        <v>1451</v>
      </c>
    </row>
    <row r="512" spans="1:4" ht="15.75" customHeight="1">
      <c r="A512" s="56"/>
      <c r="B512" s="19" t="s">
        <v>675</v>
      </c>
      <c r="C512" s="20">
        <v>1</v>
      </c>
      <c r="D512" s="218" t="s">
        <v>1452</v>
      </c>
    </row>
    <row r="513" spans="1:4" ht="15.75" customHeight="1">
      <c r="A513" s="56"/>
      <c r="B513" s="19" t="s">
        <v>676</v>
      </c>
      <c r="C513" s="20">
        <v>1</v>
      </c>
      <c r="D513" s="218" t="s">
        <v>1453</v>
      </c>
    </row>
    <row r="514" spans="1:4" ht="15.75" customHeight="1">
      <c r="A514" s="32" t="s">
        <v>21</v>
      </c>
      <c r="B514" s="84"/>
      <c r="C514" s="34">
        <f>C515+C518+C521+C523+C528</f>
        <v>15</v>
      </c>
      <c r="D514" s="34"/>
    </row>
    <row r="515" spans="1:4" ht="15.75" customHeight="1">
      <c r="A515" s="39"/>
      <c r="B515" s="40" t="s">
        <v>85</v>
      </c>
      <c r="C515" s="41">
        <f>SUM(C516:C517)</f>
        <v>2</v>
      </c>
      <c r="D515" s="41"/>
    </row>
    <row r="516" spans="1:4" ht="15.75" customHeight="1">
      <c r="A516" s="56"/>
      <c r="B516" s="22" t="s">
        <v>677</v>
      </c>
      <c r="C516" s="20">
        <v>1</v>
      </c>
      <c r="D516" s="212" t="s">
        <v>1454</v>
      </c>
    </row>
    <row r="517" spans="1:4" ht="15.75" customHeight="1">
      <c r="A517" s="56"/>
      <c r="B517" s="22" t="s">
        <v>678</v>
      </c>
      <c r="C517" s="20">
        <v>1</v>
      </c>
      <c r="D517" s="212" t="s">
        <v>1455</v>
      </c>
    </row>
    <row r="518" spans="1:4" ht="15.75" customHeight="1">
      <c r="A518" s="39"/>
      <c r="B518" s="40" t="s">
        <v>84</v>
      </c>
      <c r="C518" s="41">
        <f>SUM(C519:C520)</f>
        <v>2</v>
      </c>
      <c r="D518" s="41"/>
    </row>
    <row r="519" spans="1:4" ht="15.75" customHeight="1">
      <c r="A519" s="38"/>
      <c r="B519" s="22" t="s">
        <v>679</v>
      </c>
      <c r="C519" s="20">
        <v>1</v>
      </c>
      <c r="D519" s="212" t="s">
        <v>1456</v>
      </c>
    </row>
    <row r="520" spans="1:4" ht="15.75" customHeight="1">
      <c r="A520" s="38"/>
      <c r="B520" s="22" t="s">
        <v>680</v>
      </c>
      <c r="C520" s="20">
        <v>1</v>
      </c>
      <c r="D520" s="212" t="s">
        <v>1457</v>
      </c>
    </row>
    <row r="521" spans="1:4" ht="15.75" customHeight="1">
      <c r="A521" s="39"/>
      <c r="B521" s="40" t="s">
        <v>681</v>
      </c>
      <c r="C521" s="41">
        <f>SUM(C522:C522)</f>
        <v>1</v>
      </c>
      <c r="D521" s="41"/>
    </row>
    <row r="522" spans="1:4" ht="15.75" customHeight="1">
      <c r="A522" s="56"/>
      <c r="B522" s="22" t="s">
        <v>682</v>
      </c>
      <c r="C522" s="20">
        <v>1</v>
      </c>
      <c r="D522" s="212" t="s">
        <v>1458</v>
      </c>
    </row>
    <row r="523" spans="1:4" ht="15.75" customHeight="1">
      <c r="A523" s="39"/>
      <c r="B523" s="40" t="s">
        <v>683</v>
      </c>
      <c r="C523" s="41">
        <f>SUM(C524:C527)</f>
        <v>4</v>
      </c>
      <c r="D523" s="41"/>
    </row>
    <row r="524" spans="1:4" ht="15.75" customHeight="1">
      <c r="A524" s="56"/>
      <c r="B524" s="22" t="s">
        <v>684</v>
      </c>
      <c r="C524" s="20">
        <v>1</v>
      </c>
      <c r="D524" s="212" t="s">
        <v>1459</v>
      </c>
    </row>
    <row r="525" spans="1:4" ht="15.75" customHeight="1">
      <c r="A525" s="38"/>
      <c r="B525" s="22" t="s">
        <v>685</v>
      </c>
      <c r="C525" s="20">
        <v>1</v>
      </c>
      <c r="D525" s="212" t="s">
        <v>1459</v>
      </c>
    </row>
    <row r="526" spans="1:4" ht="15.75" customHeight="1">
      <c r="A526" s="56"/>
      <c r="B526" s="22" t="s">
        <v>686</v>
      </c>
      <c r="C526" s="20">
        <v>1</v>
      </c>
      <c r="D526" s="212" t="s">
        <v>1459</v>
      </c>
    </row>
    <row r="527" spans="1:4" ht="15.75" customHeight="1">
      <c r="A527" s="56"/>
      <c r="B527" s="22" t="s">
        <v>687</v>
      </c>
      <c r="C527" s="20">
        <v>1</v>
      </c>
      <c r="D527" s="212" t="s">
        <v>1459</v>
      </c>
    </row>
    <row r="528" spans="1:4" ht="15.75" customHeight="1">
      <c r="A528" s="39"/>
      <c r="B528" s="40" t="s">
        <v>83</v>
      </c>
      <c r="C528" s="41">
        <f>SUM(C529:C534)</f>
        <v>6</v>
      </c>
      <c r="D528" s="219"/>
    </row>
    <row r="529" spans="1:4" ht="15.75" customHeight="1">
      <c r="A529" s="56"/>
      <c r="B529" s="65" t="s">
        <v>688</v>
      </c>
      <c r="C529" s="20">
        <v>1</v>
      </c>
      <c r="D529" s="248" t="s">
        <v>1460</v>
      </c>
    </row>
    <row r="530" spans="1:4" ht="15.75" customHeight="1">
      <c r="A530" s="56"/>
      <c r="B530" s="22" t="s">
        <v>689</v>
      </c>
      <c r="C530" s="20">
        <v>1</v>
      </c>
      <c r="D530" s="212" t="s">
        <v>1461</v>
      </c>
    </row>
    <row r="531" spans="1:4" ht="15.75" customHeight="1">
      <c r="A531" s="56"/>
      <c r="B531" s="22" t="s">
        <v>690</v>
      </c>
      <c r="C531" s="20">
        <v>1</v>
      </c>
      <c r="D531" s="212" t="s">
        <v>175</v>
      </c>
    </row>
    <row r="532" spans="1:4" ht="15.75" customHeight="1">
      <c r="A532" s="56"/>
      <c r="B532" s="19" t="s">
        <v>691</v>
      </c>
      <c r="C532" s="20">
        <v>1</v>
      </c>
      <c r="D532" s="218" t="s">
        <v>1462</v>
      </c>
    </row>
    <row r="533" spans="1:4" ht="15.75" customHeight="1">
      <c r="A533" s="56"/>
      <c r="B533" s="19" t="s">
        <v>692</v>
      </c>
      <c r="C533" s="20">
        <v>1</v>
      </c>
      <c r="D533" s="218" t="s">
        <v>1462</v>
      </c>
    </row>
    <row r="534" spans="1:4" ht="15.75" customHeight="1">
      <c r="A534" s="56"/>
      <c r="B534" s="19" t="s">
        <v>693</v>
      </c>
      <c r="C534" s="20">
        <v>1</v>
      </c>
      <c r="D534" s="218" t="s">
        <v>175</v>
      </c>
    </row>
    <row r="535" spans="1:4" ht="15.75" customHeight="1">
      <c r="A535" s="29" t="s">
        <v>86</v>
      </c>
      <c r="B535" s="30"/>
      <c r="C535" s="31">
        <f>C536+C541+C562+C576</f>
        <v>36</v>
      </c>
      <c r="D535" s="31"/>
    </row>
    <row r="536" spans="1:4" ht="15.75" customHeight="1">
      <c r="A536" s="32" t="s">
        <v>12</v>
      </c>
      <c r="B536" s="33"/>
      <c r="C536" s="34">
        <f>C537</f>
        <v>3</v>
      </c>
      <c r="D536" s="34"/>
    </row>
    <row r="537" spans="1:4" ht="15.75" customHeight="1">
      <c r="A537" s="39"/>
      <c r="B537" s="40" t="s">
        <v>267</v>
      </c>
      <c r="C537" s="41">
        <f>SUM(C538:C540)</f>
        <v>3</v>
      </c>
      <c r="D537" s="41"/>
    </row>
    <row r="538" spans="1:4" ht="15.75" customHeight="1">
      <c r="A538" s="56"/>
      <c r="B538" s="22" t="s">
        <v>694</v>
      </c>
      <c r="C538" s="20">
        <v>1</v>
      </c>
      <c r="D538" s="212" t="s">
        <v>74</v>
      </c>
    </row>
    <row r="539" spans="1:4" ht="15.75" customHeight="1">
      <c r="A539" s="56"/>
      <c r="B539" s="22" t="s">
        <v>695</v>
      </c>
      <c r="C539" s="20">
        <v>1</v>
      </c>
      <c r="D539" s="212" t="s">
        <v>1463</v>
      </c>
    </row>
    <row r="540" spans="1:4" ht="15.75" customHeight="1">
      <c r="A540" s="56"/>
      <c r="B540" s="22" t="s">
        <v>696</v>
      </c>
      <c r="C540" s="20">
        <v>1</v>
      </c>
      <c r="D540" s="212" t="s">
        <v>1464</v>
      </c>
    </row>
    <row r="541" spans="1:4" ht="15.75" customHeight="1">
      <c r="A541" s="32" t="s">
        <v>13</v>
      </c>
      <c r="B541" s="33"/>
      <c r="C541" s="34">
        <f>C542+C545+C549+C554+C558</f>
        <v>15</v>
      </c>
      <c r="D541" s="222"/>
    </row>
    <row r="542" spans="1:4" ht="15.75" customHeight="1">
      <c r="A542" s="39"/>
      <c r="B542" s="40" t="s">
        <v>268</v>
      </c>
      <c r="C542" s="41">
        <f>SUM(C543:C544)</f>
        <v>2</v>
      </c>
      <c r="D542" s="219"/>
    </row>
    <row r="543" spans="1:4" ht="15.75" customHeight="1">
      <c r="A543" s="38"/>
      <c r="B543" s="22" t="s">
        <v>697</v>
      </c>
      <c r="C543" s="20">
        <v>1</v>
      </c>
      <c r="D543" s="212" t="s">
        <v>1465</v>
      </c>
    </row>
    <row r="544" spans="1:4" ht="15.75" customHeight="1">
      <c r="A544" s="38"/>
      <c r="B544" s="22" t="s">
        <v>698</v>
      </c>
      <c r="C544" s="20">
        <v>1</v>
      </c>
      <c r="D544" s="212" t="s">
        <v>1466</v>
      </c>
    </row>
    <row r="545" spans="1:4" ht="15.75" customHeight="1">
      <c r="A545" s="39"/>
      <c r="B545" s="40" t="s">
        <v>88</v>
      </c>
      <c r="C545" s="41">
        <f>SUM(C546:C548)</f>
        <v>3</v>
      </c>
      <c r="D545" s="219"/>
    </row>
    <row r="546" spans="1:4" ht="15.75" customHeight="1">
      <c r="A546" s="38"/>
      <c r="B546" s="22" t="s">
        <v>699</v>
      </c>
      <c r="C546" s="20">
        <v>1</v>
      </c>
      <c r="D546" s="212" t="s">
        <v>1467</v>
      </c>
    </row>
    <row r="547" spans="1:4" ht="15.75" customHeight="1">
      <c r="A547" s="38"/>
      <c r="B547" s="22" t="s">
        <v>700</v>
      </c>
      <c r="C547" s="20">
        <v>1</v>
      </c>
      <c r="D547" s="212" t="s">
        <v>1468</v>
      </c>
    </row>
    <row r="548" spans="1:4" ht="15.75" customHeight="1">
      <c r="A548" s="38"/>
      <c r="B548" s="22" t="s">
        <v>701</v>
      </c>
      <c r="C548" s="20">
        <v>1</v>
      </c>
      <c r="D548" s="212" t="s">
        <v>1469</v>
      </c>
    </row>
    <row r="549" spans="1:4" ht="15.75" customHeight="1">
      <c r="A549" s="39"/>
      <c r="B549" s="40" t="s">
        <v>89</v>
      </c>
      <c r="C549" s="41">
        <f>SUM(C550:C553)</f>
        <v>4</v>
      </c>
      <c r="D549" s="219"/>
    </row>
    <row r="550" spans="1:4" ht="15.75" customHeight="1">
      <c r="A550" s="38"/>
      <c r="B550" s="22" t="s">
        <v>702</v>
      </c>
      <c r="C550" s="20">
        <v>1</v>
      </c>
      <c r="D550" s="212" t="s">
        <v>1470</v>
      </c>
    </row>
    <row r="551" spans="1:4" ht="15.75" customHeight="1">
      <c r="A551" s="38"/>
      <c r="B551" s="22" t="s">
        <v>703</v>
      </c>
      <c r="C551" s="20">
        <v>1</v>
      </c>
      <c r="D551" s="212" t="s">
        <v>1471</v>
      </c>
    </row>
    <row r="552" spans="1:4" ht="15.75" customHeight="1">
      <c r="A552" s="38"/>
      <c r="B552" s="22" t="s">
        <v>704</v>
      </c>
      <c r="C552" s="20">
        <v>1</v>
      </c>
      <c r="D552" s="212" t="s">
        <v>1472</v>
      </c>
    </row>
    <row r="553" spans="1:4" ht="15.75" customHeight="1">
      <c r="A553" s="38"/>
      <c r="B553" s="22" t="s">
        <v>705</v>
      </c>
      <c r="C553" s="20">
        <v>1</v>
      </c>
      <c r="D553" s="212" t="s">
        <v>1473</v>
      </c>
    </row>
    <row r="554" spans="1:4" ht="15.75" customHeight="1">
      <c r="A554" s="39"/>
      <c r="B554" s="40" t="s">
        <v>90</v>
      </c>
      <c r="C554" s="41">
        <f>SUM(C555:C557)</f>
        <v>3</v>
      </c>
      <c r="D554" s="219"/>
    </row>
    <row r="555" spans="1:4" ht="15.75" customHeight="1">
      <c r="A555" s="38"/>
      <c r="B555" s="22" t="s">
        <v>706</v>
      </c>
      <c r="C555" s="20">
        <v>1</v>
      </c>
      <c r="D555" s="212" t="s">
        <v>1474</v>
      </c>
    </row>
    <row r="556" spans="1:4" ht="15.75" customHeight="1">
      <c r="A556" s="38"/>
      <c r="B556" s="22" t="s">
        <v>707</v>
      </c>
      <c r="C556" s="20">
        <v>1</v>
      </c>
      <c r="D556" s="212" t="s">
        <v>1475</v>
      </c>
    </row>
    <row r="557" spans="1:4" ht="15.75" customHeight="1">
      <c r="A557" s="38"/>
      <c r="B557" s="22" t="s">
        <v>708</v>
      </c>
      <c r="C557" s="20">
        <v>1</v>
      </c>
      <c r="D557" s="212" t="s">
        <v>1476</v>
      </c>
    </row>
    <row r="558" spans="1:4" ht="15.75" customHeight="1">
      <c r="A558" s="39"/>
      <c r="B558" s="40" t="s">
        <v>709</v>
      </c>
      <c r="C558" s="41">
        <f>SUM(C559:C561)</f>
        <v>3</v>
      </c>
      <c r="D558" s="219"/>
    </row>
    <row r="559" spans="1:4" ht="15.75" customHeight="1">
      <c r="A559" s="38"/>
      <c r="B559" s="22" t="s">
        <v>710</v>
      </c>
      <c r="C559" s="20">
        <v>1</v>
      </c>
      <c r="D559" s="223" t="s">
        <v>1131</v>
      </c>
    </row>
    <row r="560" spans="1:4" ht="15.75" customHeight="1">
      <c r="A560" s="38"/>
      <c r="B560" s="19" t="s">
        <v>711</v>
      </c>
      <c r="C560" s="20">
        <v>1</v>
      </c>
      <c r="D560" s="223" t="s">
        <v>1477</v>
      </c>
    </row>
    <row r="561" spans="1:4" ht="15.75" customHeight="1">
      <c r="A561" s="38"/>
      <c r="B561" s="19" t="s">
        <v>712</v>
      </c>
      <c r="C561" s="20">
        <v>1</v>
      </c>
      <c r="D561" s="223" t="s">
        <v>1478</v>
      </c>
    </row>
    <row r="562" spans="1:4" ht="15.75" customHeight="1">
      <c r="A562" s="32" t="s">
        <v>18</v>
      </c>
      <c r="B562" s="33"/>
      <c r="C562" s="34">
        <f>C563+C565+C569+C573</f>
        <v>9</v>
      </c>
      <c r="D562" s="222"/>
    </row>
    <row r="563" spans="1:4" ht="15.75" customHeight="1">
      <c r="A563" s="39"/>
      <c r="B563" s="40" t="s">
        <v>118</v>
      </c>
      <c r="C563" s="41">
        <f>SUM(C564)</f>
        <v>1</v>
      </c>
      <c r="D563" s="219"/>
    </row>
    <row r="564" spans="1:4" ht="15.75" customHeight="1">
      <c r="A564" s="38"/>
      <c r="B564" s="22" t="s">
        <v>713</v>
      </c>
      <c r="C564" s="20">
        <v>1</v>
      </c>
      <c r="D564" s="212" t="s">
        <v>1479</v>
      </c>
    </row>
    <row r="565" spans="1:4" ht="15.75" customHeight="1">
      <c r="A565" s="39"/>
      <c r="B565" s="40" t="s">
        <v>269</v>
      </c>
      <c r="C565" s="41">
        <f>SUM(C566:C568)</f>
        <v>3</v>
      </c>
      <c r="D565" s="219"/>
    </row>
    <row r="566" spans="1:4" ht="15.75" customHeight="1">
      <c r="A566" s="38"/>
      <c r="B566" s="22" t="s">
        <v>714</v>
      </c>
      <c r="C566" s="20">
        <v>1</v>
      </c>
      <c r="D566" s="212" t="s">
        <v>1480</v>
      </c>
    </row>
    <row r="567" spans="1:4" ht="15.75" customHeight="1">
      <c r="A567" s="38"/>
      <c r="B567" s="22" t="s">
        <v>715</v>
      </c>
      <c r="C567" s="20">
        <v>1</v>
      </c>
      <c r="D567" s="212" t="s">
        <v>1481</v>
      </c>
    </row>
    <row r="568" spans="1:4" ht="15.75" customHeight="1">
      <c r="A568" s="38"/>
      <c r="B568" s="19" t="s">
        <v>716</v>
      </c>
      <c r="C568" s="45">
        <v>1</v>
      </c>
      <c r="D568" s="218" t="s">
        <v>1482</v>
      </c>
    </row>
    <row r="569" spans="1:4" ht="15.75" customHeight="1">
      <c r="A569" s="39"/>
      <c r="B569" s="40" t="s">
        <v>270</v>
      </c>
      <c r="C569" s="41">
        <f>SUM(C570:C572)</f>
        <v>3</v>
      </c>
      <c r="D569" s="219"/>
    </row>
    <row r="570" spans="1:4" ht="15.75" customHeight="1">
      <c r="A570" s="38"/>
      <c r="B570" s="22" t="s">
        <v>717</v>
      </c>
      <c r="C570" s="20">
        <v>1</v>
      </c>
      <c r="D570" s="212" t="s">
        <v>1483</v>
      </c>
    </row>
    <row r="571" spans="1:4" ht="15.75" customHeight="1">
      <c r="A571" s="56"/>
      <c r="B571" s="22" t="s">
        <v>718</v>
      </c>
      <c r="C571" s="20">
        <v>1</v>
      </c>
      <c r="D571" s="212" t="s">
        <v>1484</v>
      </c>
    </row>
    <row r="572" spans="1:4" ht="15.75" customHeight="1">
      <c r="A572" s="38"/>
      <c r="B572" s="22" t="s">
        <v>719</v>
      </c>
      <c r="C572" s="20">
        <v>1</v>
      </c>
      <c r="D572" s="212" t="s">
        <v>1485</v>
      </c>
    </row>
    <row r="573" spans="1:4" ht="15.75" customHeight="1">
      <c r="A573" s="39"/>
      <c r="B573" s="40" t="s">
        <v>720</v>
      </c>
      <c r="C573" s="41">
        <f>SUM(C574:C575)</f>
        <v>2</v>
      </c>
      <c r="D573" s="219"/>
    </row>
    <row r="574" spans="1:4" ht="15.75" customHeight="1">
      <c r="A574" s="38"/>
      <c r="B574" s="22" t="s">
        <v>721</v>
      </c>
      <c r="C574" s="20">
        <v>1</v>
      </c>
      <c r="D574" s="212" t="s">
        <v>1486</v>
      </c>
    </row>
    <row r="575" spans="1:4" ht="15.75" customHeight="1">
      <c r="A575" s="38"/>
      <c r="B575" s="22" t="s">
        <v>722</v>
      </c>
      <c r="C575" s="20">
        <v>1</v>
      </c>
      <c r="D575" s="212" t="s">
        <v>1487</v>
      </c>
    </row>
    <row r="576" spans="1:4" ht="15.75" customHeight="1">
      <c r="A576" s="32" t="s">
        <v>21</v>
      </c>
      <c r="B576" s="33"/>
      <c r="C576" s="34">
        <f>C577+C584</f>
        <v>9</v>
      </c>
      <c r="D576" s="222"/>
    </row>
    <row r="577" spans="1:4" ht="15.75" customHeight="1">
      <c r="A577" s="39"/>
      <c r="B577" s="40" t="s">
        <v>92</v>
      </c>
      <c r="C577" s="41">
        <f>SUM(C578:C583)</f>
        <v>6</v>
      </c>
      <c r="D577" s="219"/>
    </row>
    <row r="578" spans="1:4" ht="15.75" customHeight="1">
      <c r="A578" s="38"/>
      <c r="B578" s="22" t="s">
        <v>723</v>
      </c>
      <c r="C578" s="20">
        <v>1</v>
      </c>
      <c r="D578" s="212" t="s">
        <v>1488</v>
      </c>
    </row>
    <row r="579" spans="1:4" ht="15.75" customHeight="1">
      <c r="A579" s="38"/>
      <c r="B579" s="22" t="s">
        <v>724</v>
      </c>
      <c r="C579" s="20">
        <v>1</v>
      </c>
      <c r="D579" s="212" t="s">
        <v>179</v>
      </c>
    </row>
    <row r="580" spans="1:4" ht="15.75" customHeight="1">
      <c r="A580" s="38"/>
      <c r="B580" s="22" t="s">
        <v>725</v>
      </c>
      <c r="C580" s="20">
        <v>1</v>
      </c>
      <c r="D580" s="212" t="s">
        <v>1489</v>
      </c>
    </row>
    <row r="581" spans="1:4" ht="15.75" customHeight="1">
      <c r="A581" s="38"/>
      <c r="B581" s="22" t="s">
        <v>726</v>
      </c>
      <c r="C581" s="20">
        <v>1</v>
      </c>
      <c r="D581" s="212" t="s">
        <v>1490</v>
      </c>
    </row>
    <row r="582" spans="1:4" ht="15.75" customHeight="1">
      <c r="A582" s="38"/>
      <c r="B582" s="22" t="s">
        <v>727</v>
      </c>
      <c r="C582" s="20">
        <v>1</v>
      </c>
      <c r="D582" s="212" t="s">
        <v>1491</v>
      </c>
    </row>
    <row r="583" spans="1:4" ht="15.75" customHeight="1">
      <c r="A583" s="38"/>
      <c r="B583" s="22" t="s">
        <v>728</v>
      </c>
      <c r="C583" s="20">
        <v>1</v>
      </c>
      <c r="D583" s="212" t="s">
        <v>1492</v>
      </c>
    </row>
    <row r="584" spans="1:4" ht="15.75" customHeight="1">
      <c r="A584" s="39"/>
      <c r="B584" s="40" t="s">
        <v>65</v>
      </c>
      <c r="C584" s="41">
        <f>SUM(C585:C587)</f>
        <v>3</v>
      </c>
      <c r="D584" s="219"/>
    </row>
    <row r="585" spans="1:4" ht="15.75" customHeight="1">
      <c r="A585" s="38"/>
      <c r="B585" s="22" t="s">
        <v>729</v>
      </c>
      <c r="C585" s="20">
        <v>1</v>
      </c>
      <c r="D585" s="212" t="s">
        <v>1493</v>
      </c>
    </row>
    <row r="586" spans="1:4" ht="15.75" customHeight="1">
      <c r="A586" s="38"/>
      <c r="B586" s="22" t="s">
        <v>730</v>
      </c>
      <c r="C586" s="20">
        <v>1</v>
      </c>
      <c r="D586" s="212" t="s">
        <v>1494</v>
      </c>
    </row>
    <row r="587" spans="1:4" ht="15.75" customHeight="1">
      <c r="A587" s="38"/>
      <c r="B587" s="22" t="s">
        <v>731</v>
      </c>
      <c r="C587" s="20">
        <v>1</v>
      </c>
      <c r="D587" s="212" t="s">
        <v>1495</v>
      </c>
    </row>
    <row r="588" spans="1:4" ht="15.75" customHeight="1">
      <c r="A588" s="85" t="s">
        <v>272</v>
      </c>
      <c r="B588" s="30"/>
      <c r="C588" s="31">
        <f>C589+C605+C619</f>
        <v>23</v>
      </c>
      <c r="D588" s="31"/>
    </row>
    <row r="589" spans="1:4" ht="15.75" customHeight="1">
      <c r="A589" s="32" t="s">
        <v>12</v>
      </c>
      <c r="B589" s="33"/>
      <c r="C589" s="34">
        <f>C590+C594+C597+C599+C602</f>
        <v>10</v>
      </c>
      <c r="D589" s="34"/>
    </row>
    <row r="590" spans="1:4" ht="15.75" customHeight="1">
      <c r="A590" s="39"/>
      <c r="B590" s="40" t="s">
        <v>273</v>
      </c>
      <c r="C590" s="41">
        <f>SUM(C591:C593)</f>
        <v>3</v>
      </c>
      <c r="D590" s="41"/>
    </row>
    <row r="591" spans="1:4" ht="15.75" customHeight="1">
      <c r="A591" s="56"/>
      <c r="B591" s="22" t="s">
        <v>732</v>
      </c>
      <c r="C591" s="20">
        <v>1</v>
      </c>
      <c r="D591" s="212" t="s">
        <v>1496</v>
      </c>
    </row>
    <row r="592" spans="1:4" ht="15.75" customHeight="1">
      <c r="A592" s="56"/>
      <c r="B592" s="22" t="s">
        <v>733</v>
      </c>
      <c r="C592" s="20">
        <v>1</v>
      </c>
      <c r="D592" s="212" t="s">
        <v>1497</v>
      </c>
    </row>
    <row r="593" spans="1:4" ht="15.75" customHeight="1">
      <c r="A593" s="56"/>
      <c r="B593" s="22" t="s">
        <v>734</v>
      </c>
      <c r="C593" s="20">
        <v>1</v>
      </c>
      <c r="D593" s="212" t="s">
        <v>1498</v>
      </c>
    </row>
    <row r="594" spans="1:4" ht="15.75" customHeight="1">
      <c r="A594" s="39"/>
      <c r="B594" s="40" t="s">
        <v>94</v>
      </c>
      <c r="C594" s="41">
        <f>SUM(C595:C596)</f>
        <v>2</v>
      </c>
      <c r="D594" s="219"/>
    </row>
    <row r="595" spans="1:4" ht="15.75" customHeight="1">
      <c r="A595" s="56"/>
      <c r="B595" s="22" t="s">
        <v>735</v>
      </c>
      <c r="C595" s="20">
        <v>1</v>
      </c>
      <c r="D595" s="212" t="s">
        <v>1499</v>
      </c>
    </row>
    <row r="596" spans="1:4" ht="15.75" customHeight="1">
      <c r="A596" s="56"/>
      <c r="B596" s="22" t="s">
        <v>736</v>
      </c>
      <c r="C596" s="20">
        <v>1</v>
      </c>
      <c r="D596" s="212" t="s">
        <v>1500</v>
      </c>
    </row>
    <row r="597" spans="1:4" ht="15.75" customHeight="1">
      <c r="A597" s="39"/>
      <c r="B597" s="40" t="s">
        <v>95</v>
      </c>
      <c r="C597" s="41">
        <f>C598</f>
        <v>1</v>
      </c>
      <c r="D597" s="219"/>
    </row>
    <row r="598" spans="1:4" ht="15.75" customHeight="1">
      <c r="A598" s="56"/>
      <c r="B598" s="22" t="s">
        <v>737</v>
      </c>
      <c r="C598" s="20">
        <v>1</v>
      </c>
      <c r="D598" s="212" t="s">
        <v>1501</v>
      </c>
    </row>
    <row r="599" spans="1:4" ht="15.75" customHeight="1">
      <c r="A599" s="39"/>
      <c r="B599" s="40" t="s">
        <v>274</v>
      </c>
      <c r="C599" s="41">
        <f>SUM(C600:C601)</f>
        <v>2</v>
      </c>
      <c r="D599" s="219"/>
    </row>
    <row r="600" spans="1:4" ht="15.75" customHeight="1">
      <c r="A600" s="56"/>
      <c r="B600" s="22" t="s">
        <v>738</v>
      </c>
      <c r="C600" s="20">
        <v>1</v>
      </c>
      <c r="D600" s="212" t="s">
        <v>1502</v>
      </c>
    </row>
    <row r="601" spans="1:4" ht="15.75" customHeight="1">
      <c r="A601" s="56"/>
      <c r="B601" s="22" t="s">
        <v>739</v>
      </c>
      <c r="C601" s="20">
        <v>1</v>
      </c>
      <c r="D601" s="212" t="s">
        <v>1503</v>
      </c>
    </row>
    <row r="602" spans="1:4" ht="15.75" customHeight="1">
      <c r="A602" s="39"/>
      <c r="B602" s="40" t="s">
        <v>275</v>
      </c>
      <c r="C602" s="41">
        <f>SUM(C603:C604)</f>
        <v>2</v>
      </c>
      <c r="D602" s="219"/>
    </row>
    <row r="603" spans="1:4" ht="15.75" customHeight="1">
      <c r="A603" s="56"/>
      <c r="B603" s="22" t="s">
        <v>740</v>
      </c>
      <c r="C603" s="20">
        <v>1</v>
      </c>
      <c r="D603" s="212" t="s">
        <v>1504</v>
      </c>
    </row>
    <row r="604" spans="1:4" ht="15.75" customHeight="1">
      <c r="A604" s="56"/>
      <c r="B604" s="22" t="s">
        <v>741</v>
      </c>
      <c r="C604" s="20">
        <v>1</v>
      </c>
      <c r="D604" s="212" t="s">
        <v>1505</v>
      </c>
    </row>
    <row r="605" spans="1:4" ht="15.75" customHeight="1">
      <c r="A605" s="32" t="s">
        <v>13</v>
      </c>
      <c r="B605" s="33"/>
      <c r="C605" s="34">
        <f>C606+C609+C613+C616</f>
        <v>9</v>
      </c>
      <c r="D605" s="222"/>
    </row>
    <row r="606" spans="1:4" ht="15.75" customHeight="1">
      <c r="A606" s="39"/>
      <c r="B606" s="40" t="s">
        <v>276</v>
      </c>
      <c r="C606" s="41">
        <f>C607+C608</f>
        <v>2</v>
      </c>
      <c r="D606" s="219"/>
    </row>
    <row r="607" spans="1:4" ht="15.75" customHeight="1">
      <c r="A607" s="56"/>
      <c r="B607" s="22" t="s">
        <v>742</v>
      </c>
      <c r="C607" s="20">
        <v>1</v>
      </c>
      <c r="D607" s="212" t="s">
        <v>1506</v>
      </c>
    </row>
    <row r="608" spans="1:4" ht="15.75" customHeight="1">
      <c r="A608" s="56"/>
      <c r="B608" s="22" t="s">
        <v>743</v>
      </c>
      <c r="C608" s="20">
        <v>1</v>
      </c>
      <c r="D608" s="212" t="s">
        <v>1507</v>
      </c>
    </row>
    <row r="609" spans="1:4" ht="15.75" customHeight="1">
      <c r="A609" s="39"/>
      <c r="B609" s="40" t="s">
        <v>96</v>
      </c>
      <c r="C609" s="41">
        <f>C610+C611+C612</f>
        <v>3</v>
      </c>
      <c r="D609" s="219"/>
    </row>
    <row r="610" spans="1:4" ht="15.75" customHeight="1">
      <c r="A610" s="56"/>
      <c r="B610" s="22" t="s">
        <v>744</v>
      </c>
      <c r="C610" s="20">
        <v>1</v>
      </c>
      <c r="D610" s="212" t="s">
        <v>1508</v>
      </c>
    </row>
    <row r="611" spans="1:4" ht="15.75" customHeight="1">
      <c r="A611" s="56"/>
      <c r="B611" s="22" t="s">
        <v>745</v>
      </c>
      <c r="C611" s="20">
        <v>1</v>
      </c>
      <c r="D611" s="212" t="s">
        <v>1509</v>
      </c>
    </row>
    <row r="612" spans="1:4" ht="15.75" customHeight="1">
      <c r="A612" s="56"/>
      <c r="B612" s="22" t="s">
        <v>746</v>
      </c>
      <c r="C612" s="20">
        <v>1</v>
      </c>
      <c r="D612" s="212" t="s">
        <v>1510</v>
      </c>
    </row>
    <row r="613" spans="1:4" ht="15.75" customHeight="1">
      <c r="A613" s="39"/>
      <c r="B613" s="40" t="s">
        <v>108</v>
      </c>
      <c r="C613" s="41">
        <f>C614+C615</f>
        <v>2</v>
      </c>
      <c r="D613" s="219"/>
    </row>
    <row r="614" spans="1:4" ht="15.75" customHeight="1">
      <c r="A614" s="56"/>
      <c r="B614" s="22" t="s">
        <v>747</v>
      </c>
      <c r="C614" s="20">
        <v>1</v>
      </c>
      <c r="D614" s="212" t="s">
        <v>1511</v>
      </c>
    </row>
    <row r="615" spans="1:4" ht="15.75" customHeight="1">
      <c r="A615" s="56"/>
      <c r="B615" s="22" t="s">
        <v>748</v>
      </c>
      <c r="C615" s="20">
        <v>1</v>
      </c>
      <c r="D615" s="212" t="s">
        <v>1512</v>
      </c>
    </row>
    <row r="616" spans="1:4" ht="15.75" customHeight="1">
      <c r="A616" s="39"/>
      <c r="B616" s="40" t="s">
        <v>115</v>
      </c>
      <c r="C616" s="41">
        <f>C617+C618</f>
        <v>2</v>
      </c>
      <c r="D616" s="219"/>
    </row>
    <row r="617" spans="1:4" ht="15.75" customHeight="1">
      <c r="A617" s="56"/>
      <c r="B617" s="22" t="s">
        <v>749</v>
      </c>
      <c r="C617" s="20">
        <v>1</v>
      </c>
      <c r="D617" s="212" t="s">
        <v>1513</v>
      </c>
    </row>
    <row r="618" spans="1:4" ht="15.75" customHeight="1">
      <c r="A618" s="56"/>
      <c r="B618" s="22" t="s">
        <v>750</v>
      </c>
      <c r="C618" s="20">
        <v>1</v>
      </c>
      <c r="D618" s="212" t="s">
        <v>1514</v>
      </c>
    </row>
    <row r="619" spans="1:4" ht="15.75" customHeight="1">
      <c r="A619" s="32" t="s">
        <v>18</v>
      </c>
      <c r="B619" s="33"/>
      <c r="C619" s="34">
        <f>C620+C622</f>
        <v>4</v>
      </c>
      <c r="D619" s="222"/>
    </row>
    <row r="620" spans="1:4" ht="15.75" customHeight="1">
      <c r="A620" s="39"/>
      <c r="B620" s="40" t="s">
        <v>277</v>
      </c>
      <c r="C620" s="41">
        <f>C621</f>
        <v>1</v>
      </c>
      <c r="D620" s="219"/>
    </row>
    <row r="621" spans="1:4" ht="15.75" customHeight="1">
      <c r="A621" s="56"/>
      <c r="B621" s="22" t="s">
        <v>751</v>
      </c>
      <c r="C621" s="20">
        <v>1</v>
      </c>
      <c r="D621" s="221" t="s">
        <v>1515</v>
      </c>
    </row>
    <row r="622" spans="1:4" ht="15.75" customHeight="1">
      <c r="A622" s="39"/>
      <c r="B622" s="40" t="s">
        <v>134</v>
      </c>
      <c r="C622" s="41">
        <f>C623+C624+C625</f>
        <v>3</v>
      </c>
      <c r="D622" s="219"/>
    </row>
    <row r="623" spans="1:4" ht="15.75" customHeight="1">
      <c r="A623" s="56"/>
      <c r="B623" s="22" t="s">
        <v>752</v>
      </c>
      <c r="C623" s="20">
        <v>1</v>
      </c>
      <c r="D623" s="212" t="s">
        <v>1516</v>
      </c>
    </row>
    <row r="624" spans="1:4" ht="15.75" customHeight="1">
      <c r="A624" s="56"/>
      <c r="B624" s="22" t="s">
        <v>753</v>
      </c>
      <c r="C624" s="45">
        <v>1</v>
      </c>
      <c r="D624" s="212" t="s">
        <v>1517</v>
      </c>
    </row>
    <row r="625" spans="1:4" ht="15.75" customHeight="1">
      <c r="A625" s="56"/>
      <c r="B625" s="22" t="s">
        <v>754</v>
      </c>
      <c r="C625" s="20">
        <v>1</v>
      </c>
      <c r="D625" s="212" t="s">
        <v>1518</v>
      </c>
    </row>
    <row r="626" spans="1:4" ht="15.75" customHeight="1">
      <c r="A626" s="29" t="s">
        <v>98</v>
      </c>
      <c r="B626" s="30"/>
      <c r="C626" s="31">
        <f>C627+C635</f>
        <v>13</v>
      </c>
      <c r="D626" s="31"/>
    </row>
    <row r="627" spans="1:4" ht="15.75" customHeight="1">
      <c r="A627" s="32" t="s">
        <v>12</v>
      </c>
      <c r="B627" s="33"/>
      <c r="C627" s="34">
        <f>C628+C632</f>
        <v>5</v>
      </c>
      <c r="D627" s="34"/>
    </row>
    <row r="628" spans="1:4" ht="15.75" customHeight="1">
      <c r="A628" s="39"/>
      <c r="B628" s="40" t="s">
        <v>99</v>
      </c>
      <c r="C628" s="41">
        <f>SUM(C629:C631)</f>
        <v>3</v>
      </c>
      <c r="D628" s="41"/>
    </row>
    <row r="629" spans="1:4" ht="15.75" customHeight="1">
      <c r="A629" s="38"/>
      <c r="B629" s="22" t="s">
        <v>755</v>
      </c>
      <c r="C629" s="20">
        <v>1</v>
      </c>
      <c r="D629" s="212" t="s">
        <v>179</v>
      </c>
    </row>
    <row r="630" spans="1:4" ht="15.75" customHeight="1">
      <c r="A630" s="38"/>
      <c r="B630" s="22" t="s">
        <v>756</v>
      </c>
      <c r="C630" s="20">
        <v>1</v>
      </c>
      <c r="D630" s="212" t="s">
        <v>1519</v>
      </c>
    </row>
    <row r="631" spans="1:4" ht="15.75" customHeight="1">
      <c r="A631" s="38"/>
      <c r="B631" s="19" t="s">
        <v>757</v>
      </c>
      <c r="C631" s="20">
        <v>1</v>
      </c>
      <c r="D631" s="218" t="s">
        <v>1520</v>
      </c>
    </row>
    <row r="632" spans="1:4" ht="15.75" customHeight="1">
      <c r="A632" s="39"/>
      <c r="B632" s="40" t="s">
        <v>758</v>
      </c>
      <c r="C632" s="41">
        <f>SUM(C633:C634)</f>
        <v>2</v>
      </c>
      <c r="D632" s="219"/>
    </row>
    <row r="633" spans="1:4" ht="15.75" customHeight="1">
      <c r="A633" s="38"/>
      <c r="B633" s="22" t="s">
        <v>759</v>
      </c>
      <c r="C633" s="20">
        <v>1</v>
      </c>
      <c r="D633" s="212" t="s">
        <v>1521</v>
      </c>
    </row>
    <row r="634" spans="1:4" ht="15.75" customHeight="1">
      <c r="A634" s="38"/>
      <c r="B634" s="22" t="s">
        <v>760</v>
      </c>
      <c r="C634" s="20">
        <v>1</v>
      </c>
      <c r="D634" s="212" t="s">
        <v>131</v>
      </c>
    </row>
    <row r="635" spans="1:4" ht="15.75" customHeight="1">
      <c r="A635" s="32" t="s">
        <v>13</v>
      </c>
      <c r="B635" s="33"/>
      <c r="C635" s="34">
        <f>C636+C638+C642+C644</f>
        <v>8</v>
      </c>
      <c r="D635" s="34"/>
    </row>
    <row r="636" spans="1:4" ht="15.75" customHeight="1">
      <c r="A636" s="39"/>
      <c r="B636" s="40" t="s">
        <v>278</v>
      </c>
      <c r="C636" s="41">
        <f>C637</f>
        <v>1</v>
      </c>
      <c r="D636" s="41"/>
    </row>
    <row r="637" spans="1:4" ht="15.75" customHeight="1">
      <c r="A637" s="38"/>
      <c r="B637" s="22" t="s">
        <v>761</v>
      </c>
      <c r="C637" s="45">
        <v>1</v>
      </c>
      <c r="D637" s="212" t="s">
        <v>1522</v>
      </c>
    </row>
    <row r="638" spans="1:4" ht="15.75" customHeight="1">
      <c r="A638" s="39"/>
      <c r="B638" s="40" t="s">
        <v>762</v>
      </c>
      <c r="C638" s="41">
        <f>C639+C640+C641</f>
        <v>3</v>
      </c>
      <c r="D638" s="41"/>
    </row>
    <row r="639" spans="1:4" ht="15.75" customHeight="1">
      <c r="A639" s="56"/>
      <c r="B639" s="22" t="s">
        <v>763</v>
      </c>
      <c r="C639" s="20">
        <v>1</v>
      </c>
      <c r="D639" s="218" t="s">
        <v>1523</v>
      </c>
    </row>
    <row r="640" spans="1:4" ht="15.75" customHeight="1">
      <c r="A640" s="38"/>
      <c r="B640" s="22" t="s">
        <v>764</v>
      </c>
      <c r="C640" s="45">
        <v>1</v>
      </c>
      <c r="D640" s="218" t="s">
        <v>1524</v>
      </c>
    </row>
    <row r="641" spans="1:4" ht="30.75" customHeight="1">
      <c r="A641" s="38"/>
      <c r="B641" s="22" t="s">
        <v>765</v>
      </c>
      <c r="C641" s="20">
        <v>1</v>
      </c>
      <c r="D641" s="218" t="s">
        <v>1525</v>
      </c>
    </row>
    <row r="642" spans="1:4" ht="15.75" customHeight="1">
      <c r="A642" s="39"/>
      <c r="B642" s="40" t="s">
        <v>766</v>
      </c>
      <c r="C642" s="41">
        <f>C643</f>
        <v>1</v>
      </c>
      <c r="D642" s="41"/>
    </row>
    <row r="643" spans="1:4" ht="15.75" customHeight="1">
      <c r="A643" s="38"/>
      <c r="B643" s="22" t="s">
        <v>767</v>
      </c>
      <c r="C643" s="45">
        <v>1</v>
      </c>
      <c r="D643" s="212" t="s">
        <v>1526</v>
      </c>
    </row>
    <row r="644" spans="1:4" ht="15.75" customHeight="1">
      <c r="A644" s="39"/>
      <c r="B644" s="40" t="s">
        <v>768</v>
      </c>
      <c r="C644" s="41">
        <f>C645+C646+C647</f>
        <v>3</v>
      </c>
      <c r="D644" s="41"/>
    </row>
    <row r="645" spans="1:4" ht="15.75" customHeight="1">
      <c r="A645" s="38"/>
      <c r="B645" s="22" t="s">
        <v>769</v>
      </c>
      <c r="C645" s="20">
        <v>1</v>
      </c>
      <c r="D645" s="212" t="s">
        <v>1527</v>
      </c>
    </row>
    <row r="646" spans="1:4" ht="15.75" customHeight="1">
      <c r="A646" s="38"/>
      <c r="B646" s="22" t="s">
        <v>770</v>
      </c>
      <c r="C646" s="20">
        <v>1</v>
      </c>
      <c r="D646" s="212" t="s">
        <v>1527</v>
      </c>
    </row>
    <row r="647" spans="1:4" ht="15.75" customHeight="1">
      <c r="A647" s="56"/>
      <c r="B647" s="22" t="s">
        <v>771</v>
      </c>
      <c r="C647" s="20">
        <v>1</v>
      </c>
      <c r="D647" s="212" t="s">
        <v>1528</v>
      </c>
    </row>
    <row r="648" spans="1:4" ht="15.75" customHeight="1">
      <c r="A648" s="86" t="s">
        <v>772</v>
      </c>
      <c r="B648" s="87"/>
      <c r="C648" s="28">
        <f>C649+C657+C665</f>
        <v>10</v>
      </c>
      <c r="D648" s="28"/>
    </row>
    <row r="649" spans="1:4" ht="15.75" customHeight="1">
      <c r="A649" s="88" t="s">
        <v>280</v>
      </c>
      <c r="B649" s="89"/>
      <c r="C649" s="31">
        <f>C650+C654</f>
        <v>3</v>
      </c>
      <c r="D649" s="31"/>
    </row>
    <row r="650" spans="1:4" ht="15.75" customHeight="1">
      <c r="A650" s="90" t="s">
        <v>102</v>
      </c>
      <c r="B650" s="91"/>
      <c r="C650" s="34">
        <f>C651</f>
        <v>2</v>
      </c>
      <c r="D650" s="34"/>
    </row>
    <row r="651" spans="1:4" ht="15.75" customHeight="1">
      <c r="A651" s="92"/>
      <c r="B651" s="93" t="s">
        <v>103</v>
      </c>
      <c r="C651" s="94">
        <f>C652+C653</f>
        <v>2</v>
      </c>
      <c r="D651" s="94"/>
    </row>
    <row r="652" spans="1:4" ht="15.75" customHeight="1">
      <c r="A652" s="95"/>
      <c r="B652" s="96" t="s">
        <v>104</v>
      </c>
      <c r="C652" s="45">
        <v>1</v>
      </c>
      <c r="D652" s="224" t="s">
        <v>103</v>
      </c>
    </row>
    <row r="653" spans="1:4" ht="15.75" customHeight="1">
      <c r="A653" s="95"/>
      <c r="B653" s="96" t="s">
        <v>773</v>
      </c>
      <c r="C653" s="45">
        <v>1</v>
      </c>
      <c r="D653" s="225" t="s">
        <v>1529</v>
      </c>
    </row>
    <row r="654" spans="1:4" ht="15.75" customHeight="1">
      <c r="A654" s="90" t="s">
        <v>105</v>
      </c>
      <c r="B654" s="91"/>
      <c r="C654" s="34">
        <f>C655</f>
        <v>1</v>
      </c>
      <c r="D654" s="34"/>
    </row>
    <row r="655" spans="1:4" ht="15.75" customHeight="1">
      <c r="A655" s="92"/>
      <c r="B655" s="93" t="s">
        <v>281</v>
      </c>
      <c r="C655" s="94">
        <f>C656</f>
        <v>1</v>
      </c>
      <c r="D655" s="94"/>
    </row>
    <row r="656" spans="1:4" ht="15.75" customHeight="1">
      <c r="A656" s="95"/>
      <c r="B656" s="22" t="s">
        <v>774</v>
      </c>
      <c r="C656" s="45">
        <v>1</v>
      </c>
      <c r="D656" s="224" t="s">
        <v>1530</v>
      </c>
    </row>
    <row r="657" spans="1:4" ht="15.75" customHeight="1">
      <c r="A657" s="88" t="s">
        <v>282</v>
      </c>
      <c r="B657" s="89"/>
      <c r="C657" s="31">
        <f>C658</f>
        <v>4</v>
      </c>
      <c r="D657" s="31"/>
    </row>
    <row r="658" spans="1:4" ht="15.75" customHeight="1">
      <c r="A658" s="90" t="s">
        <v>13</v>
      </c>
      <c r="B658" s="91"/>
      <c r="C658" s="34">
        <f>C659+C663</f>
        <v>4</v>
      </c>
      <c r="D658" s="34"/>
    </row>
    <row r="659" spans="1:4" ht="15.75" customHeight="1">
      <c r="A659" s="92"/>
      <c r="B659" s="93" t="s">
        <v>106</v>
      </c>
      <c r="C659" s="94">
        <f>SUM(C660:C662)</f>
        <v>3</v>
      </c>
      <c r="D659" s="94"/>
    </row>
    <row r="660" spans="1:4" ht="15.75" customHeight="1">
      <c r="A660" s="95"/>
      <c r="B660" s="96" t="s">
        <v>775</v>
      </c>
      <c r="C660" s="45">
        <v>1</v>
      </c>
      <c r="D660" s="224" t="s">
        <v>61</v>
      </c>
    </row>
    <row r="661" spans="1:4" ht="15.75" customHeight="1">
      <c r="A661" s="95"/>
      <c r="B661" s="96" t="s">
        <v>776</v>
      </c>
      <c r="C661" s="45">
        <v>1</v>
      </c>
      <c r="D661" s="224" t="s">
        <v>1531</v>
      </c>
    </row>
    <row r="662" spans="1:4" ht="15.75" customHeight="1">
      <c r="A662" s="95"/>
      <c r="B662" s="96" t="s">
        <v>777</v>
      </c>
      <c r="C662" s="45">
        <v>1</v>
      </c>
      <c r="D662" s="225" t="s">
        <v>1532</v>
      </c>
    </row>
    <row r="663" spans="1:4" ht="15.75" customHeight="1">
      <c r="A663" s="92"/>
      <c r="B663" s="93" t="s">
        <v>283</v>
      </c>
      <c r="C663" s="94">
        <f>C664</f>
        <v>1</v>
      </c>
      <c r="D663" s="94"/>
    </row>
    <row r="664" spans="1:4" ht="15.75" customHeight="1">
      <c r="A664" s="95"/>
      <c r="B664" s="96" t="s">
        <v>778</v>
      </c>
      <c r="C664" s="20">
        <v>1</v>
      </c>
      <c r="D664" s="225" t="s">
        <v>1533</v>
      </c>
    </row>
    <row r="665" spans="1:4" ht="15.75" customHeight="1">
      <c r="A665" s="88" t="s">
        <v>286</v>
      </c>
      <c r="B665" s="89"/>
      <c r="C665" s="31">
        <f>C666</f>
        <v>3</v>
      </c>
      <c r="D665" s="31"/>
    </row>
    <row r="666" spans="1:4" ht="15.75" customHeight="1">
      <c r="A666" s="90" t="s">
        <v>13</v>
      </c>
      <c r="B666" s="91"/>
      <c r="C666" s="34">
        <f>C667+C669+C671</f>
        <v>3</v>
      </c>
      <c r="D666" s="34"/>
    </row>
    <row r="667" spans="1:4" ht="15.75" customHeight="1">
      <c r="A667" s="92"/>
      <c r="B667" s="93" t="s">
        <v>278</v>
      </c>
      <c r="C667" s="94">
        <f>SUM(C668:C668)</f>
        <v>1</v>
      </c>
      <c r="D667" s="94"/>
    </row>
    <row r="668" spans="1:4" ht="15.75" customHeight="1">
      <c r="A668" s="95"/>
      <c r="B668" s="96" t="s">
        <v>780</v>
      </c>
      <c r="C668" s="20">
        <v>1</v>
      </c>
      <c r="D668" s="225" t="s">
        <v>61</v>
      </c>
    </row>
    <row r="669" spans="1:4" ht="15.75" customHeight="1">
      <c r="A669" s="93"/>
      <c r="B669" s="93" t="s">
        <v>83</v>
      </c>
      <c r="C669" s="94">
        <f>C670</f>
        <v>1</v>
      </c>
      <c r="D669" s="94"/>
    </row>
    <row r="670" spans="1:4" ht="15.75" customHeight="1">
      <c r="A670" s="97"/>
      <c r="B670" s="96" t="s">
        <v>781</v>
      </c>
      <c r="C670" s="45">
        <v>1</v>
      </c>
      <c r="D670" s="225" t="s">
        <v>1534</v>
      </c>
    </row>
    <row r="671" spans="1:4" ht="15.75" customHeight="1">
      <c r="A671" s="92"/>
      <c r="B671" s="93" t="s">
        <v>288</v>
      </c>
      <c r="C671" s="94">
        <f>C672</f>
        <v>1</v>
      </c>
      <c r="D671" s="94"/>
    </row>
    <row r="672" spans="1:4" ht="15.75" customHeight="1">
      <c r="A672" s="97"/>
      <c r="B672" s="96" t="s">
        <v>782</v>
      </c>
      <c r="C672" s="45">
        <v>1</v>
      </c>
      <c r="D672" s="225" t="s">
        <v>1535</v>
      </c>
    </row>
    <row r="673" spans="1:4" ht="15.75" customHeight="1">
      <c r="A673" s="86" t="s">
        <v>783</v>
      </c>
      <c r="B673" s="87"/>
      <c r="C673" s="28">
        <f>C674+C705</f>
        <v>26</v>
      </c>
      <c r="D673" s="28"/>
    </row>
    <row r="674" spans="1:4" ht="15.75" customHeight="1">
      <c r="A674" s="88" t="s">
        <v>290</v>
      </c>
      <c r="B674" s="89"/>
      <c r="C674" s="31">
        <f>C675</f>
        <v>21</v>
      </c>
      <c r="D674" s="31"/>
    </row>
    <row r="675" spans="1:4" ht="15.75" customHeight="1">
      <c r="A675" s="90" t="s">
        <v>5</v>
      </c>
      <c r="B675" s="91"/>
      <c r="C675" s="34">
        <f>C676+C679+C683+C687+C691+C695+C698+C701</f>
        <v>21</v>
      </c>
      <c r="D675" s="34"/>
    </row>
    <row r="676" spans="1:4" ht="15.75" customHeight="1">
      <c r="A676" s="92"/>
      <c r="B676" s="93" t="s">
        <v>291</v>
      </c>
      <c r="C676" s="94">
        <f>SUM(C677:C678)</f>
        <v>2</v>
      </c>
      <c r="D676" s="94"/>
    </row>
    <row r="677" spans="1:4" ht="15.75" customHeight="1">
      <c r="A677" s="97"/>
      <c r="B677" s="96" t="s">
        <v>784</v>
      </c>
      <c r="C677" s="20">
        <v>1</v>
      </c>
      <c r="D677" s="225" t="s">
        <v>1536</v>
      </c>
    </row>
    <row r="678" spans="1:4" ht="15.75" customHeight="1">
      <c r="A678" s="97"/>
      <c r="B678" s="96" t="s">
        <v>785</v>
      </c>
      <c r="C678" s="20">
        <v>1</v>
      </c>
      <c r="D678" s="225" t="s">
        <v>1537</v>
      </c>
    </row>
    <row r="679" spans="1:4" ht="15.75" customHeight="1">
      <c r="A679" s="92"/>
      <c r="B679" s="93" t="s">
        <v>112</v>
      </c>
      <c r="C679" s="94">
        <f>C680+C681+C682</f>
        <v>3</v>
      </c>
      <c r="D679" s="94"/>
    </row>
    <row r="680" spans="1:4" ht="15.75" customHeight="1">
      <c r="A680" s="95"/>
      <c r="B680" s="96" t="s">
        <v>786</v>
      </c>
      <c r="C680" s="20">
        <v>1</v>
      </c>
      <c r="D680" s="225" t="s">
        <v>1538</v>
      </c>
    </row>
    <row r="681" spans="1:4" ht="15.75" customHeight="1">
      <c r="A681" s="98"/>
      <c r="B681" s="96" t="s">
        <v>787</v>
      </c>
      <c r="C681" s="20">
        <v>1</v>
      </c>
      <c r="D681" s="225" t="s">
        <v>1539</v>
      </c>
    </row>
    <row r="682" spans="1:4" ht="15.75" customHeight="1">
      <c r="A682" s="97"/>
      <c r="B682" s="96" t="s">
        <v>788</v>
      </c>
      <c r="C682" s="20">
        <v>1</v>
      </c>
      <c r="D682" s="225" t="s">
        <v>1540</v>
      </c>
    </row>
    <row r="683" spans="1:4" ht="15.75" customHeight="1">
      <c r="A683" s="92"/>
      <c r="B683" s="93" t="s">
        <v>113</v>
      </c>
      <c r="C683" s="94">
        <f>C684+C685+C686</f>
        <v>3</v>
      </c>
      <c r="D683" s="226"/>
    </row>
    <row r="684" spans="1:4" ht="15.75" customHeight="1">
      <c r="A684" s="97"/>
      <c r="B684" s="96" t="s">
        <v>789</v>
      </c>
      <c r="C684" s="20">
        <v>1</v>
      </c>
      <c r="D684" s="225" t="s">
        <v>1052</v>
      </c>
    </row>
    <row r="685" spans="1:4" ht="15.75" customHeight="1">
      <c r="A685" s="95"/>
      <c r="B685" s="96" t="s">
        <v>790</v>
      </c>
      <c r="C685" s="20">
        <v>1</v>
      </c>
      <c r="D685" s="225" t="s">
        <v>1052</v>
      </c>
    </row>
    <row r="686" spans="1:4" ht="15.75" customHeight="1">
      <c r="A686" s="97"/>
      <c r="B686" s="96" t="s">
        <v>791</v>
      </c>
      <c r="C686" s="20">
        <v>1</v>
      </c>
      <c r="D686" s="225" t="s">
        <v>1052</v>
      </c>
    </row>
    <row r="687" spans="1:4" ht="15.75" customHeight="1">
      <c r="A687" s="92"/>
      <c r="B687" s="93" t="s">
        <v>292</v>
      </c>
      <c r="C687" s="94">
        <f>C688+C689+C690</f>
        <v>3</v>
      </c>
      <c r="D687" s="226"/>
    </row>
    <row r="688" spans="1:4" ht="15.75" customHeight="1">
      <c r="A688" s="97"/>
      <c r="B688" s="96" t="s">
        <v>792</v>
      </c>
      <c r="C688" s="20">
        <v>1</v>
      </c>
      <c r="D688" s="225" t="s">
        <v>1541</v>
      </c>
    </row>
    <row r="689" spans="1:4" ht="15.75" customHeight="1">
      <c r="A689" s="95"/>
      <c r="B689" s="96" t="s">
        <v>793</v>
      </c>
      <c r="C689" s="20">
        <v>1</v>
      </c>
      <c r="D689" s="225" t="s">
        <v>1542</v>
      </c>
    </row>
    <row r="690" spans="1:4" ht="15.75" customHeight="1">
      <c r="A690" s="95"/>
      <c r="B690" s="96" t="s">
        <v>794</v>
      </c>
      <c r="C690" s="20">
        <v>1</v>
      </c>
      <c r="D690" s="225" t="s">
        <v>65</v>
      </c>
    </row>
    <row r="691" spans="1:4" ht="15.75" customHeight="1">
      <c r="A691" s="92"/>
      <c r="B691" s="93" t="s">
        <v>6</v>
      </c>
      <c r="C691" s="94">
        <f>C692+C693+C694</f>
        <v>3</v>
      </c>
      <c r="D691" s="226"/>
    </row>
    <row r="692" spans="1:4" ht="15.75" customHeight="1">
      <c r="A692" s="97"/>
      <c r="B692" s="96" t="s">
        <v>795</v>
      </c>
      <c r="C692" s="20">
        <v>1</v>
      </c>
      <c r="D692" s="225" t="s">
        <v>1543</v>
      </c>
    </row>
    <row r="693" spans="1:4" ht="15.75" customHeight="1">
      <c r="A693" s="95"/>
      <c r="B693" s="96" t="s">
        <v>796</v>
      </c>
      <c r="C693" s="20">
        <v>1</v>
      </c>
      <c r="D693" s="225" t="s">
        <v>1544</v>
      </c>
    </row>
    <row r="694" spans="1:4" ht="15.75" customHeight="1">
      <c r="A694" s="95"/>
      <c r="B694" s="22" t="s">
        <v>797</v>
      </c>
      <c r="C694" s="20">
        <v>1</v>
      </c>
      <c r="D694" s="225" t="s">
        <v>1544</v>
      </c>
    </row>
    <row r="695" spans="1:4" ht="15.75" customHeight="1">
      <c r="A695" s="92"/>
      <c r="B695" s="93" t="s">
        <v>114</v>
      </c>
      <c r="C695" s="94">
        <f>C696+C697</f>
        <v>2</v>
      </c>
      <c r="D695" s="226"/>
    </row>
    <row r="696" spans="1:4" ht="15.75" customHeight="1">
      <c r="A696" s="95"/>
      <c r="B696" s="96" t="s">
        <v>798</v>
      </c>
      <c r="C696" s="20">
        <v>1</v>
      </c>
      <c r="D696" s="225" t="s">
        <v>1545</v>
      </c>
    </row>
    <row r="697" spans="1:4" ht="15.75" customHeight="1">
      <c r="A697" s="97"/>
      <c r="B697" s="96" t="s">
        <v>799</v>
      </c>
      <c r="C697" s="20">
        <v>1</v>
      </c>
      <c r="D697" s="225" t="s">
        <v>1546</v>
      </c>
    </row>
    <row r="698" spans="1:4" ht="15.75" customHeight="1">
      <c r="A698" s="92"/>
      <c r="B698" s="93" t="s">
        <v>115</v>
      </c>
      <c r="C698" s="94">
        <f>C699+C700</f>
        <v>2</v>
      </c>
      <c r="D698" s="226"/>
    </row>
    <row r="699" spans="1:4" ht="15.75" customHeight="1">
      <c r="A699" s="97"/>
      <c r="B699" s="96" t="s">
        <v>800</v>
      </c>
      <c r="C699" s="20">
        <v>1</v>
      </c>
      <c r="D699" s="225" t="s">
        <v>1052</v>
      </c>
    </row>
    <row r="700" spans="1:4" ht="15.75" customHeight="1">
      <c r="A700" s="97"/>
      <c r="B700" s="96" t="s">
        <v>801</v>
      </c>
      <c r="C700" s="20">
        <v>1</v>
      </c>
      <c r="D700" s="225" t="s">
        <v>1547</v>
      </c>
    </row>
    <row r="701" spans="1:4" ht="15.75" customHeight="1">
      <c r="A701" s="92"/>
      <c r="B701" s="93" t="s">
        <v>802</v>
      </c>
      <c r="C701" s="94">
        <f>C702+C703+C704</f>
        <v>3</v>
      </c>
      <c r="D701" s="226"/>
    </row>
    <row r="702" spans="1:4" ht="15.75" customHeight="1">
      <c r="A702" s="97"/>
      <c r="B702" s="96" t="s">
        <v>803</v>
      </c>
      <c r="C702" s="20">
        <v>1</v>
      </c>
      <c r="D702" s="225" t="s">
        <v>1548</v>
      </c>
    </row>
    <row r="703" spans="1:4" ht="15.75" customHeight="1">
      <c r="A703" s="97"/>
      <c r="B703" s="96" t="s">
        <v>804</v>
      </c>
      <c r="C703" s="20">
        <v>1</v>
      </c>
      <c r="D703" s="225" t="s">
        <v>1549</v>
      </c>
    </row>
    <row r="704" spans="1:4" ht="15.75" customHeight="1">
      <c r="A704" s="95"/>
      <c r="B704" s="96" t="s">
        <v>805</v>
      </c>
      <c r="C704" s="20">
        <v>1</v>
      </c>
      <c r="D704" s="225" t="s">
        <v>295</v>
      </c>
    </row>
    <row r="705" spans="1:4" ht="15.75" customHeight="1">
      <c r="A705" s="88" t="s">
        <v>293</v>
      </c>
      <c r="B705" s="89"/>
      <c r="C705" s="31">
        <f>C706+C709</f>
        <v>5</v>
      </c>
      <c r="D705" s="31"/>
    </row>
    <row r="706" spans="1:4" ht="15.75" customHeight="1">
      <c r="A706" s="90" t="s">
        <v>12</v>
      </c>
      <c r="B706" s="91"/>
      <c r="C706" s="34">
        <f>C707</f>
        <v>1</v>
      </c>
      <c r="D706" s="34"/>
    </row>
    <row r="707" spans="1:4" ht="15.75" customHeight="1">
      <c r="A707" s="92"/>
      <c r="B707" s="93" t="s">
        <v>295</v>
      </c>
      <c r="C707" s="94">
        <f>C708</f>
        <v>1</v>
      </c>
      <c r="D707" s="94"/>
    </row>
    <row r="708" spans="1:4" ht="15.75" customHeight="1">
      <c r="A708" s="95"/>
      <c r="B708" s="96" t="s">
        <v>806</v>
      </c>
      <c r="C708" s="20">
        <v>1</v>
      </c>
      <c r="D708" s="225" t="s">
        <v>1550</v>
      </c>
    </row>
    <row r="709" spans="1:4" ht="15.75" customHeight="1">
      <c r="A709" s="90" t="s">
        <v>13</v>
      </c>
      <c r="B709" s="91"/>
      <c r="C709" s="34">
        <f>C710+C713</f>
        <v>4</v>
      </c>
      <c r="D709" s="34"/>
    </row>
    <row r="710" spans="1:4" ht="15.75" customHeight="1">
      <c r="A710" s="92"/>
      <c r="B710" s="93" t="s">
        <v>116</v>
      </c>
      <c r="C710" s="94">
        <f>SUM(C711:C712)</f>
        <v>2</v>
      </c>
      <c r="D710" s="94"/>
    </row>
    <row r="711" spans="1:4" ht="15.75" customHeight="1">
      <c r="A711" s="95"/>
      <c r="B711" s="96" t="s">
        <v>807</v>
      </c>
      <c r="C711" s="20">
        <v>1</v>
      </c>
      <c r="D711" s="225" t="s">
        <v>1551</v>
      </c>
    </row>
    <row r="712" spans="1:4" ht="15.75" customHeight="1">
      <c r="A712" s="95"/>
      <c r="B712" s="96" t="s">
        <v>808</v>
      </c>
      <c r="C712" s="20">
        <v>1</v>
      </c>
      <c r="D712" s="225" t="s">
        <v>1551</v>
      </c>
    </row>
    <row r="713" spans="1:4" ht="15.75" customHeight="1">
      <c r="A713" s="92"/>
      <c r="B713" s="93" t="s">
        <v>117</v>
      </c>
      <c r="C713" s="94">
        <f>SUM(C714:C715)</f>
        <v>2</v>
      </c>
      <c r="D713" s="94"/>
    </row>
    <row r="714" spans="1:4" ht="15.75" customHeight="1">
      <c r="A714" s="95"/>
      <c r="B714" s="96" t="s">
        <v>809</v>
      </c>
      <c r="C714" s="20">
        <v>1</v>
      </c>
      <c r="D714" s="225" t="s">
        <v>1552</v>
      </c>
    </row>
    <row r="715" spans="1:4" ht="15.75" customHeight="1">
      <c r="A715" s="97"/>
      <c r="B715" s="96" t="s">
        <v>810</v>
      </c>
      <c r="C715" s="20">
        <v>1</v>
      </c>
      <c r="D715" s="225" t="s">
        <v>1553</v>
      </c>
    </row>
    <row r="716" spans="1:4" ht="15.75" customHeight="1">
      <c r="A716" s="86" t="s">
        <v>811</v>
      </c>
      <c r="B716" s="99"/>
      <c r="C716" s="28">
        <f>C717</f>
        <v>2</v>
      </c>
      <c r="D716" s="28"/>
    </row>
    <row r="717" spans="1:4" ht="15.75" customHeight="1">
      <c r="A717" s="106" t="s">
        <v>297</v>
      </c>
      <c r="B717" s="107"/>
      <c r="C717" s="31">
        <f>+C718</f>
        <v>2</v>
      </c>
      <c r="D717" s="31"/>
    </row>
    <row r="718" spans="1:4" ht="15.75" customHeight="1">
      <c r="A718" s="104" t="s">
        <v>13</v>
      </c>
      <c r="B718" s="105"/>
      <c r="C718" s="34">
        <f>C719</f>
        <v>2</v>
      </c>
      <c r="D718" s="34"/>
    </row>
    <row r="719" spans="1:4" ht="15.75" customHeight="1">
      <c r="A719" s="108"/>
      <c r="B719" s="102" t="s">
        <v>298</v>
      </c>
      <c r="C719" s="94">
        <f>C720+C721</f>
        <v>2</v>
      </c>
      <c r="D719" s="94"/>
    </row>
    <row r="720" spans="1:4" ht="24" customHeight="1">
      <c r="A720" s="100"/>
      <c r="B720" s="101" t="s">
        <v>812</v>
      </c>
      <c r="C720" s="20">
        <v>1</v>
      </c>
      <c r="D720" s="227" t="s">
        <v>1554</v>
      </c>
    </row>
    <row r="721" spans="1:4" ht="15.75" customHeight="1">
      <c r="A721" s="100"/>
      <c r="B721" s="101" t="s">
        <v>813</v>
      </c>
      <c r="C721" s="20">
        <v>1</v>
      </c>
      <c r="D721" s="227" t="s">
        <v>1555</v>
      </c>
    </row>
    <row r="722" spans="1:4" ht="15.75" customHeight="1">
      <c r="A722" s="109" t="s">
        <v>120</v>
      </c>
      <c r="B722" s="110"/>
      <c r="C722" s="28">
        <f>C723</f>
        <v>4</v>
      </c>
      <c r="D722" s="28"/>
    </row>
    <row r="723" spans="1:4" ht="15.75" customHeight="1">
      <c r="A723" s="111" t="s">
        <v>299</v>
      </c>
      <c r="B723" s="112"/>
      <c r="C723" s="31">
        <f>C724+C727</f>
        <v>4</v>
      </c>
      <c r="D723" s="31"/>
    </row>
    <row r="724" spans="1:4" ht="15.75" customHeight="1">
      <c r="A724" s="113" t="s">
        <v>12</v>
      </c>
      <c r="B724" s="114"/>
      <c r="C724" s="34">
        <f>C725</f>
        <v>1</v>
      </c>
      <c r="D724" s="34"/>
    </row>
    <row r="725" spans="1:4" ht="15.75" customHeight="1">
      <c r="A725" s="115"/>
      <c r="B725" s="116" t="s">
        <v>121</v>
      </c>
      <c r="C725" s="36">
        <f>C726</f>
        <v>1</v>
      </c>
      <c r="D725" s="36"/>
    </row>
    <row r="726" spans="1:4" ht="31.5">
      <c r="A726" s="117"/>
      <c r="B726" s="101" t="s">
        <v>814</v>
      </c>
      <c r="C726" s="20">
        <v>1</v>
      </c>
      <c r="D726" s="212" t="s">
        <v>1556</v>
      </c>
    </row>
    <row r="727" spans="1:4" ht="15.75" customHeight="1">
      <c r="A727" s="113" t="s">
        <v>13</v>
      </c>
      <c r="B727" s="114"/>
      <c r="C727" s="34">
        <f>C728+C730+C732</f>
        <v>3</v>
      </c>
      <c r="D727" s="34"/>
    </row>
    <row r="728" spans="1:4" ht="15.75" customHeight="1">
      <c r="A728" s="115"/>
      <c r="B728" s="116" t="s">
        <v>122</v>
      </c>
      <c r="C728" s="36">
        <f>C729</f>
        <v>1</v>
      </c>
      <c r="D728" s="36"/>
    </row>
    <row r="729" spans="1:4" ht="36">
      <c r="A729" s="117"/>
      <c r="B729" s="101" t="s">
        <v>815</v>
      </c>
      <c r="C729" s="20">
        <v>1</v>
      </c>
      <c r="D729" s="212" t="s">
        <v>1557</v>
      </c>
    </row>
    <row r="730" spans="1:4" ht="15.75" customHeight="1">
      <c r="A730" s="118"/>
      <c r="B730" s="116" t="s">
        <v>123</v>
      </c>
      <c r="C730" s="36">
        <f>C731</f>
        <v>1</v>
      </c>
      <c r="D730" s="36"/>
    </row>
    <row r="731" spans="1:4" ht="18">
      <c r="A731" s="117"/>
      <c r="B731" s="101" t="s">
        <v>816</v>
      </c>
      <c r="C731" s="45">
        <v>1</v>
      </c>
      <c r="D731" s="212" t="s">
        <v>1558</v>
      </c>
    </row>
    <row r="732" spans="1:4" ht="15.75" customHeight="1">
      <c r="A732" s="118"/>
      <c r="B732" s="116" t="s">
        <v>300</v>
      </c>
      <c r="C732" s="36">
        <f>C733</f>
        <v>1</v>
      </c>
      <c r="D732" s="36"/>
    </row>
    <row r="733" spans="1:4" s="259" customFormat="1" ht="15.75" customHeight="1">
      <c r="A733" s="272"/>
      <c r="B733" s="101" t="s">
        <v>817</v>
      </c>
      <c r="C733" s="45">
        <v>1</v>
      </c>
      <c r="D733" s="212" t="s">
        <v>1559</v>
      </c>
    </row>
    <row r="734" spans="1:4" s="259" customFormat="1" ht="15.75" customHeight="1">
      <c r="A734" s="274" t="s">
        <v>124</v>
      </c>
      <c r="B734" s="278"/>
      <c r="C734" s="279">
        <f>C735</f>
        <v>3</v>
      </c>
      <c r="D734" s="275"/>
    </row>
    <row r="735" spans="1:4" s="259" customFormat="1" ht="15.75" customHeight="1">
      <c r="A735" s="111" t="s">
        <v>1651</v>
      </c>
      <c r="B735" s="112"/>
      <c r="C735" s="31">
        <f>C736+C739</f>
        <v>3</v>
      </c>
      <c r="D735" s="31"/>
    </row>
    <row r="736" spans="1:4" s="259" customFormat="1" ht="15.75" customHeight="1">
      <c r="A736" s="281" t="s">
        <v>1636</v>
      </c>
      <c r="B736" s="282"/>
      <c r="C736" s="283">
        <f>+C737</f>
        <v>1</v>
      </c>
      <c r="D736" s="283"/>
    </row>
    <row r="737" spans="1:4" s="259" customFormat="1" ht="15.75" customHeight="1">
      <c r="A737" s="118"/>
      <c r="B737" s="116" t="s">
        <v>303</v>
      </c>
      <c r="C737" s="36">
        <f>C738</f>
        <v>1</v>
      </c>
      <c r="D737" s="36"/>
    </row>
    <row r="738" spans="1:4" s="259" customFormat="1" ht="15.75" customHeight="1" thickBot="1">
      <c r="A738" s="276"/>
      <c r="B738" s="184" t="s">
        <v>1637</v>
      </c>
      <c r="C738" s="280">
        <v>1</v>
      </c>
      <c r="D738" s="339" t="s">
        <v>1664</v>
      </c>
    </row>
    <row r="739" spans="1:4" s="259" customFormat="1" ht="15.75" customHeight="1" thickBot="1">
      <c r="A739" s="284" t="s">
        <v>18</v>
      </c>
      <c r="B739" s="285"/>
      <c r="C739" s="283">
        <f>+C740</f>
        <v>2</v>
      </c>
      <c r="D739" s="283"/>
    </row>
    <row r="740" spans="1:4" s="259" customFormat="1" ht="15.75" customHeight="1" thickBot="1">
      <c r="A740" s="118"/>
      <c r="B740" s="116" t="s">
        <v>127</v>
      </c>
      <c r="C740" s="36">
        <f>+C741+C742</f>
        <v>2</v>
      </c>
      <c r="D740" s="36"/>
    </row>
    <row r="741" spans="1:4" s="259" customFormat="1" ht="36.75" thickBot="1">
      <c r="A741" s="277"/>
      <c r="B741" s="184" t="s">
        <v>1638</v>
      </c>
      <c r="C741" s="280">
        <v>1</v>
      </c>
      <c r="D741" s="340" t="s">
        <v>1665</v>
      </c>
    </row>
    <row r="742" spans="1:4" s="259" customFormat="1" ht="36.75" thickBot="1">
      <c r="A742" s="277"/>
      <c r="B742" s="184" t="s">
        <v>1639</v>
      </c>
      <c r="C742" s="280">
        <v>1</v>
      </c>
      <c r="D742" s="340" t="s">
        <v>1666</v>
      </c>
    </row>
    <row r="743" spans="1:4" ht="15.75" customHeight="1">
      <c r="A743" s="109" t="s">
        <v>128</v>
      </c>
      <c r="B743" s="110"/>
      <c r="C743" s="28">
        <f>C744+C784+C797</f>
        <v>25</v>
      </c>
      <c r="D743" s="28"/>
    </row>
    <row r="744" spans="1:4" ht="15.75" customHeight="1">
      <c r="A744" s="111" t="s">
        <v>304</v>
      </c>
      <c r="B744" s="112"/>
      <c r="C744" s="31">
        <f>+C745+C754+C761+C775+C766</f>
        <v>17</v>
      </c>
      <c r="D744" s="31"/>
    </row>
    <row r="745" spans="1:4" ht="15.75" customHeight="1">
      <c r="A745" s="113" t="s">
        <v>12</v>
      </c>
      <c r="B745" s="114"/>
      <c r="C745" s="34">
        <f>C746+C748+C750+C752</f>
        <v>4</v>
      </c>
      <c r="D745" s="34"/>
    </row>
    <row r="746" spans="1:4" ht="15.75" customHeight="1">
      <c r="A746" s="115"/>
      <c r="B746" s="116" t="s">
        <v>72</v>
      </c>
      <c r="C746" s="36">
        <f>C747</f>
        <v>1</v>
      </c>
      <c r="D746" s="36"/>
    </row>
    <row r="747" spans="1:4" ht="15.75" customHeight="1">
      <c r="A747" s="120"/>
      <c r="B747" s="101" t="s">
        <v>818</v>
      </c>
      <c r="C747" s="20">
        <v>1</v>
      </c>
      <c r="D747" s="212" t="s">
        <v>1560</v>
      </c>
    </row>
    <row r="748" spans="1:4" ht="15.75" customHeight="1">
      <c r="A748" s="115"/>
      <c r="B748" s="116" t="s">
        <v>243</v>
      </c>
      <c r="C748" s="36">
        <f>C749</f>
        <v>1</v>
      </c>
      <c r="D748" s="249"/>
    </row>
    <row r="749" spans="1:4" ht="15.75" customHeight="1">
      <c r="A749" s="120"/>
      <c r="B749" s="101" t="s">
        <v>819</v>
      </c>
      <c r="C749" s="20">
        <v>1</v>
      </c>
      <c r="D749" s="212" t="s">
        <v>1561</v>
      </c>
    </row>
    <row r="750" spans="1:4" ht="15.75" customHeight="1">
      <c r="A750" s="115"/>
      <c r="B750" s="116" t="s">
        <v>130</v>
      </c>
      <c r="C750" s="36">
        <f>C751</f>
        <v>1</v>
      </c>
      <c r="D750" s="228"/>
    </row>
    <row r="751" spans="1:4" ht="36.75" customHeight="1">
      <c r="A751" s="292"/>
      <c r="B751" s="288" t="s">
        <v>820</v>
      </c>
      <c r="C751" s="167">
        <v>1</v>
      </c>
      <c r="D751" s="293" t="s">
        <v>1562</v>
      </c>
    </row>
    <row r="752" spans="1:4" s="259" customFormat="1" ht="36.75" customHeight="1">
      <c r="A752" s="295"/>
      <c r="B752" s="291" t="s">
        <v>305</v>
      </c>
      <c r="C752" s="296">
        <f>+C753</f>
        <v>1</v>
      </c>
      <c r="D752" s="295"/>
    </row>
    <row r="753" spans="1:4" s="259" customFormat="1" ht="36.75" customHeight="1">
      <c r="A753" s="297"/>
      <c r="B753" s="184" t="s">
        <v>1642</v>
      </c>
      <c r="C753" s="298">
        <v>1</v>
      </c>
      <c r="D753" s="212" t="s">
        <v>1667</v>
      </c>
    </row>
    <row r="754" spans="1:4" ht="15.75" customHeight="1">
      <c r="A754" s="294" t="s">
        <v>13</v>
      </c>
      <c r="B754" s="290"/>
      <c r="C754" s="269">
        <f>C755+C757+C759</f>
        <v>3</v>
      </c>
      <c r="D754" s="269"/>
    </row>
    <row r="755" spans="1:4" ht="15.75" customHeight="1">
      <c r="A755" s="115"/>
      <c r="B755" s="116" t="s">
        <v>133</v>
      </c>
      <c r="C755" s="36">
        <f>C756</f>
        <v>1</v>
      </c>
      <c r="D755" s="36"/>
    </row>
    <row r="756" spans="1:4" ht="36">
      <c r="A756" s="120"/>
      <c r="B756" s="101" t="s">
        <v>821</v>
      </c>
      <c r="C756" s="45">
        <v>1</v>
      </c>
      <c r="D756" s="212" t="s">
        <v>1563</v>
      </c>
    </row>
    <row r="757" spans="1:4" ht="15.75" customHeight="1">
      <c r="A757" s="115"/>
      <c r="B757" s="116" t="s">
        <v>132</v>
      </c>
      <c r="C757" s="36">
        <f>C758</f>
        <v>1</v>
      </c>
      <c r="D757" s="36"/>
    </row>
    <row r="758" spans="1:4" ht="36">
      <c r="A758" s="120"/>
      <c r="B758" s="101" t="s">
        <v>822</v>
      </c>
      <c r="C758" s="45">
        <v>1</v>
      </c>
      <c r="D758" s="229" t="s">
        <v>1564</v>
      </c>
    </row>
    <row r="759" spans="1:4" ht="15.75" customHeight="1">
      <c r="A759" s="115"/>
      <c r="B759" s="116" t="s">
        <v>135</v>
      </c>
      <c r="C759" s="36">
        <f>C760</f>
        <v>1</v>
      </c>
      <c r="D759" s="36"/>
    </row>
    <row r="760" spans="1:4" ht="36">
      <c r="A760" s="120"/>
      <c r="B760" s="101" t="s">
        <v>823</v>
      </c>
      <c r="C760" s="45">
        <v>1</v>
      </c>
      <c r="D760" s="212" t="s">
        <v>1565</v>
      </c>
    </row>
    <row r="761" spans="1:4" ht="15.75" customHeight="1">
      <c r="A761" s="113" t="s">
        <v>18</v>
      </c>
      <c r="B761" s="114"/>
      <c r="C761" s="34">
        <f>C762+C764</f>
        <v>2</v>
      </c>
      <c r="D761" s="34"/>
    </row>
    <row r="762" spans="1:4" ht="15.75" customHeight="1">
      <c r="A762" s="115"/>
      <c r="B762" s="116" t="s">
        <v>129</v>
      </c>
      <c r="C762" s="36">
        <f>C763</f>
        <v>1</v>
      </c>
      <c r="D762" s="36"/>
    </row>
    <row r="763" spans="1:4" ht="36">
      <c r="A763" s="120"/>
      <c r="B763" s="101" t="s">
        <v>824</v>
      </c>
      <c r="C763" s="45">
        <v>1</v>
      </c>
      <c r="D763" s="212" t="s">
        <v>1566</v>
      </c>
    </row>
    <row r="764" spans="1:4" ht="15.75" customHeight="1">
      <c r="A764" s="115"/>
      <c r="B764" s="116" t="s">
        <v>306</v>
      </c>
      <c r="C764" s="36">
        <f>C765</f>
        <v>1</v>
      </c>
      <c r="D764" s="36"/>
    </row>
    <row r="765" spans="1:4" s="259" customFormat="1" ht="15.75" customHeight="1">
      <c r="A765" s="287"/>
      <c r="B765" s="288" t="s">
        <v>825</v>
      </c>
      <c r="C765" s="45">
        <v>1</v>
      </c>
      <c r="D765" s="212" t="s">
        <v>1567</v>
      </c>
    </row>
    <row r="766" spans="1:4" s="259" customFormat="1" ht="15.75" customHeight="1">
      <c r="A766" s="300" t="s">
        <v>21</v>
      </c>
      <c r="B766" s="301"/>
      <c r="C766" s="302">
        <f>+C767+C771+C773+C769</f>
        <v>4</v>
      </c>
      <c r="D766" s="299"/>
    </row>
    <row r="767" spans="1:4" s="259" customFormat="1" ht="15.75" customHeight="1">
      <c r="A767" s="115"/>
      <c r="B767" s="116" t="s">
        <v>136</v>
      </c>
      <c r="C767" s="36">
        <f>C768</f>
        <v>1</v>
      </c>
      <c r="D767" s="36"/>
    </row>
    <row r="768" spans="1:4" s="259" customFormat="1" ht="15.75" customHeight="1">
      <c r="A768" s="289"/>
      <c r="B768" s="184" t="s">
        <v>1640</v>
      </c>
      <c r="C768" s="280">
        <v>1</v>
      </c>
      <c r="D768" s="212" t="s">
        <v>1659</v>
      </c>
    </row>
    <row r="769" spans="1:4" s="259" customFormat="1" ht="15.75" customHeight="1">
      <c r="A769" s="333"/>
      <c r="B769" s="336" t="s">
        <v>1656</v>
      </c>
      <c r="C769" s="338">
        <f>C770</f>
        <v>1</v>
      </c>
      <c r="D769" s="228"/>
    </row>
    <row r="770" spans="1:4" s="259" customFormat="1" ht="15.75" customHeight="1">
      <c r="A770" s="334"/>
      <c r="B770" s="335" t="s">
        <v>1657</v>
      </c>
      <c r="C770" s="337">
        <v>1</v>
      </c>
      <c r="D770" s="212" t="s">
        <v>1658</v>
      </c>
    </row>
    <row r="771" spans="1:4" s="259" customFormat="1" ht="15.75" customHeight="1">
      <c r="A771" s="115"/>
      <c r="B771" s="116" t="s">
        <v>308</v>
      </c>
      <c r="C771" s="36">
        <f>C772</f>
        <v>1</v>
      </c>
      <c r="D771" s="36"/>
    </row>
    <row r="772" spans="1:4" s="259" customFormat="1" ht="15.75" customHeight="1">
      <c r="A772" s="303"/>
      <c r="B772" s="184" t="s">
        <v>1641</v>
      </c>
      <c r="C772" s="280">
        <v>1</v>
      </c>
      <c r="D772" s="212" t="s">
        <v>1660</v>
      </c>
    </row>
    <row r="773" spans="1:4" s="259" customFormat="1" ht="15.75" customHeight="1">
      <c r="A773" s="115"/>
      <c r="B773" s="116" t="s">
        <v>307</v>
      </c>
      <c r="C773" s="36">
        <f>C774</f>
        <v>1</v>
      </c>
      <c r="D773" s="36"/>
    </row>
    <row r="774" spans="1:4" ht="36">
      <c r="A774" s="297"/>
      <c r="B774" s="184" t="s">
        <v>1643</v>
      </c>
      <c r="C774" s="304">
        <v>1</v>
      </c>
      <c r="D774" s="212" t="s">
        <v>1661</v>
      </c>
    </row>
    <row r="775" spans="1:4" ht="15.75" customHeight="1">
      <c r="A775" s="294" t="s">
        <v>22</v>
      </c>
      <c r="B775" s="290"/>
      <c r="C775" s="269">
        <f>C776+C778+C780+C782</f>
        <v>4</v>
      </c>
      <c r="D775" s="269"/>
    </row>
    <row r="776" spans="1:4" ht="15.75" customHeight="1">
      <c r="A776" s="115"/>
      <c r="B776" s="116" t="s">
        <v>137</v>
      </c>
      <c r="C776" s="36">
        <f>C777</f>
        <v>1</v>
      </c>
      <c r="D776" s="36"/>
    </row>
    <row r="777" spans="1:4" ht="15.75" customHeight="1">
      <c r="A777" s="120"/>
      <c r="B777" s="101" t="s">
        <v>826</v>
      </c>
      <c r="C777" s="20">
        <v>1</v>
      </c>
      <c r="D777" s="212" t="s">
        <v>1568</v>
      </c>
    </row>
    <row r="778" spans="1:4" ht="15.75" customHeight="1">
      <c r="A778" s="115"/>
      <c r="B778" s="116" t="s">
        <v>119</v>
      </c>
      <c r="C778" s="36">
        <f>C779</f>
        <v>1</v>
      </c>
      <c r="D778" s="36"/>
    </row>
    <row r="779" spans="1:4" ht="15.75" customHeight="1">
      <c r="A779" s="120"/>
      <c r="B779" s="101" t="s">
        <v>827</v>
      </c>
      <c r="C779" s="20">
        <v>1</v>
      </c>
      <c r="D779" s="212" t="s">
        <v>1569</v>
      </c>
    </row>
    <row r="780" spans="1:4" ht="15.75" customHeight="1">
      <c r="A780" s="115"/>
      <c r="B780" s="116" t="s">
        <v>309</v>
      </c>
      <c r="C780" s="36">
        <f>C781</f>
        <v>1</v>
      </c>
      <c r="D780" s="36"/>
    </row>
    <row r="781" spans="1:4" ht="18">
      <c r="A781" s="120"/>
      <c r="B781" s="101" t="s">
        <v>828</v>
      </c>
      <c r="C781" s="20">
        <v>1</v>
      </c>
      <c r="D781" s="212" t="s">
        <v>1570</v>
      </c>
    </row>
    <row r="782" spans="1:4" ht="15.75" customHeight="1">
      <c r="A782" s="115"/>
      <c r="B782" s="116" t="s">
        <v>310</v>
      </c>
      <c r="C782" s="36">
        <f>C783</f>
        <v>1</v>
      </c>
      <c r="D782" s="36"/>
    </row>
    <row r="783" spans="1:4" ht="15.75" customHeight="1">
      <c r="A783" s="120"/>
      <c r="B783" s="101" t="s">
        <v>829</v>
      </c>
      <c r="C783" s="20">
        <v>1</v>
      </c>
      <c r="D783" s="212" t="s">
        <v>1571</v>
      </c>
    </row>
    <row r="784" spans="1:4" ht="15.75" customHeight="1">
      <c r="A784" s="111" t="s">
        <v>311</v>
      </c>
      <c r="B784" s="112"/>
      <c r="C784" s="31">
        <f>C785+C792</f>
        <v>5</v>
      </c>
      <c r="D784" s="31"/>
    </row>
    <row r="785" spans="1:4" ht="15.75" customHeight="1">
      <c r="A785" s="113" t="s">
        <v>12</v>
      </c>
      <c r="B785" s="114"/>
      <c r="C785" s="34">
        <f>+C786+C788+C790</f>
        <v>3</v>
      </c>
      <c r="D785" s="34"/>
    </row>
    <row r="786" spans="1:4" ht="15.75" customHeight="1">
      <c r="A786" s="115"/>
      <c r="B786" s="116" t="s">
        <v>312</v>
      </c>
      <c r="C786" s="36">
        <f>+C787</f>
        <v>1</v>
      </c>
      <c r="D786" s="36"/>
    </row>
    <row r="787" spans="1:4" s="259" customFormat="1" ht="15.75" customHeight="1">
      <c r="A787" s="286"/>
      <c r="B787" s="306" t="s">
        <v>1644</v>
      </c>
      <c r="C787" s="273">
        <v>1</v>
      </c>
      <c r="D787" s="210" t="s">
        <v>1662</v>
      </c>
    </row>
    <row r="788" spans="1:4" s="259" customFormat="1" ht="15.75" customHeight="1">
      <c r="A788" s="115"/>
      <c r="B788" s="116" t="s">
        <v>313</v>
      </c>
      <c r="C788" s="36">
        <f>+C789</f>
        <v>1</v>
      </c>
      <c r="D788" s="271"/>
    </row>
    <row r="789" spans="1:4" ht="15.75" customHeight="1">
      <c r="A789" s="117"/>
      <c r="B789" s="101" t="s">
        <v>830</v>
      </c>
      <c r="C789" s="45">
        <v>1</v>
      </c>
      <c r="D789" s="212" t="s">
        <v>1572</v>
      </c>
    </row>
    <row r="790" spans="1:4" ht="15.75" customHeight="1">
      <c r="A790" s="115"/>
      <c r="B790" s="116" t="s">
        <v>314</v>
      </c>
      <c r="C790" s="36">
        <f>C791</f>
        <v>1</v>
      </c>
      <c r="D790" s="249"/>
    </row>
    <row r="791" spans="1:4" ht="15.75" customHeight="1">
      <c r="A791" s="117"/>
      <c r="B791" s="101" t="s">
        <v>831</v>
      </c>
      <c r="C791" s="20">
        <v>1</v>
      </c>
      <c r="D791" s="212" t="s">
        <v>1573</v>
      </c>
    </row>
    <row r="792" spans="1:4" ht="15.75" customHeight="1">
      <c r="A792" s="113" t="s">
        <v>13</v>
      </c>
      <c r="B792" s="114"/>
      <c r="C792" s="34">
        <f>C793+C795</f>
        <v>2</v>
      </c>
      <c r="D792" s="34"/>
    </row>
    <row r="793" spans="1:4" ht="15.75" customHeight="1">
      <c r="A793" s="115"/>
      <c r="B793" s="116" t="s">
        <v>138</v>
      </c>
      <c r="C793" s="36">
        <f>C794</f>
        <v>1</v>
      </c>
      <c r="D793" s="36"/>
    </row>
    <row r="794" spans="1:4" ht="15.75" customHeight="1">
      <c r="A794" s="117"/>
      <c r="B794" s="101" t="s">
        <v>832</v>
      </c>
      <c r="C794" s="45">
        <v>1</v>
      </c>
      <c r="D794" s="212" t="s">
        <v>1574</v>
      </c>
    </row>
    <row r="795" spans="1:4" ht="15.75" customHeight="1">
      <c r="A795" s="115"/>
      <c r="B795" s="116" t="s">
        <v>139</v>
      </c>
      <c r="C795" s="36">
        <f>C796</f>
        <v>1</v>
      </c>
      <c r="D795" s="36"/>
    </row>
    <row r="796" spans="1:4" ht="36">
      <c r="A796" s="117"/>
      <c r="B796" s="103" t="s">
        <v>833</v>
      </c>
      <c r="C796" s="20">
        <v>1</v>
      </c>
      <c r="D796" s="212" t="s">
        <v>1575</v>
      </c>
    </row>
    <row r="797" spans="1:4" ht="15.75" customHeight="1">
      <c r="A797" s="111" t="s">
        <v>315</v>
      </c>
      <c r="B797" s="112"/>
      <c r="C797" s="31">
        <f>C798</f>
        <v>3</v>
      </c>
      <c r="D797" s="31"/>
    </row>
    <row r="798" spans="1:4" ht="15.75" customHeight="1">
      <c r="A798" s="113" t="s">
        <v>13</v>
      </c>
      <c r="B798" s="114"/>
      <c r="C798" s="34">
        <f>+C799+C801+C803</f>
        <v>3</v>
      </c>
      <c r="D798" s="34"/>
    </row>
    <row r="799" spans="1:4" ht="15.75" customHeight="1">
      <c r="A799" s="115"/>
      <c r="B799" s="116" t="s">
        <v>140</v>
      </c>
      <c r="C799" s="36">
        <f>C800</f>
        <v>1</v>
      </c>
      <c r="D799" s="36"/>
    </row>
    <row r="800" spans="1:4" ht="15.75" customHeight="1">
      <c r="A800" s="117"/>
      <c r="B800" s="101" t="s">
        <v>834</v>
      </c>
      <c r="C800" s="45">
        <v>1</v>
      </c>
      <c r="D800" s="212" t="s">
        <v>1576</v>
      </c>
    </row>
    <row r="801" spans="1:4" ht="15.75" customHeight="1">
      <c r="A801" s="115"/>
      <c r="B801" s="116" t="s">
        <v>141</v>
      </c>
      <c r="C801" s="36">
        <f>C802</f>
        <v>1</v>
      </c>
      <c r="D801" s="36"/>
    </row>
    <row r="802" spans="1:4" s="259" customFormat="1" ht="15.75" customHeight="1">
      <c r="A802" s="117"/>
      <c r="B802" s="101" t="s">
        <v>835</v>
      </c>
      <c r="C802" s="45">
        <v>1</v>
      </c>
      <c r="D802" s="212" t="s">
        <v>1577</v>
      </c>
    </row>
    <row r="803" spans="1:4" s="259" customFormat="1" ht="15.75" customHeight="1">
      <c r="A803" s="115"/>
      <c r="B803" s="116" t="s">
        <v>87</v>
      </c>
      <c r="C803" s="36">
        <f>+C804</f>
        <v>1</v>
      </c>
      <c r="D803" s="271"/>
    </row>
    <row r="804" spans="1:4" ht="15.75" customHeight="1">
      <c r="B804" s="305" t="s">
        <v>1645</v>
      </c>
      <c r="C804" s="307">
        <v>1</v>
      </c>
      <c r="D804" s="212" t="s">
        <v>1663</v>
      </c>
    </row>
    <row r="805" spans="1:4" ht="15.75" customHeight="1">
      <c r="A805" s="121" t="s">
        <v>142</v>
      </c>
      <c r="B805" s="110"/>
      <c r="C805" s="28">
        <f>C806+C819</f>
        <v>21</v>
      </c>
      <c r="D805" s="28"/>
    </row>
    <row r="806" spans="1:4" ht="15.75" customHeight="1">
      <c r="A806" s="106" t="s">
        <v>143</v>
      </c>
      <c r="B806" s="112"/>
      <c r="C806" s="31">
        <f>C807+C815</f>
        <v>6</v>
      </c>
      <c r="D806" s="31"/>
    </row>
    <row r="807" spans="1:4" ht="15.75" customHeight="1">
      <c r="A807" s="104" t="s">
        <v>12</v>
      </c>
      <c r="B807" s="114"/>
      <c r="C807" s="34">
        <f>C808+C810+C812</f>
        <v>4</v>
      </c>
      <c r="D807" s="34"/>
    </row>
    <row r="808" spans="1:4" ht="15.75" customHeight="1">
      <c r="A808" s="122"/>
      <c r="B808" s="119" t="s">
        <v>52</v>
      </c>
      <c r="C808" s="41">
        <f>SUM(C809:C809)</f>
        <v>1</v>
      </c>
      <c r="D808" s="41"/>
    </row>
    <row r="809" spans="1:4" ht="15.75" customHeight="1">
      <c r="A809" s="100"/>
      <c r="B809" s="101" t="s">
        <v>836</v>
      </c>
      <c r="C809" s="20">
        <v>1</v>
      </c>
      <c r="D809" s="212" t="s">
        <v>1578</v>
      </c>
    </row>
    <row r="810" spans="1:4" ht="15.75" customHeight="1">
      <c r="A810" s="122"/>
      <c r="B810" s="119" t="s">
        <v>144</v>
      </c>
      <c r="C810" s="41">
        <f>SUM(C811:C811)</f>
        <v>1</v>
      </c>
      <c r="D810" s="41"/>
    </row>
    <row r="811" spans="1:4" ht="15.75" customHeight="1">
      <c r="A811" s="100"/>
      <c r="B811" s="101" t="s">
        <v>837</v>
      </c>
      <c r="C811" s="20">
        <v>1</v>
      </c>
      <c r="D811" s="212" t="s">
        <v>1158</v>
      </c>
    </row>
    <row r="812" spans="1:4" ht="15.75" customHeight="1">
      <c r="A812" s="122"/>
      <c r="B812" s="119" t="s">
        <v>145</v>
      </c>
      <c r="C812" s="41">
        <f>SUM(C813:C814)</f>
        <v>2</v>
      </c>
      <c r="D812" s="41"/>
    </row>
    <row r="813" spans="1:4" ht="15.75" customHeight="1">
      <c r="A813" s="100"/>
      <c r="B813" s="101" t="s">
        <v>838</v>
      </c>
      <c r="C813" s="45">
        <v>1</v>
      </c>
      <c r="D813" s="212" t="s">
        <v>1579</v>
      </c>
    </row>
    <row r="814" spans="1:4" ht="15.75" customHeight="1">
      <c r="A814" s="100"/>
      <c r="B814" s="101" t="s">
        <v>839</v>
      </c>
      <c r="C814" s="45">
        <v>1</v>
      </c>
      <c r="D814" s="212" t="s">
        <v>1580</v>
      </c>
    </row>
    <row r="815" spans="1:4" ht="15.75" customHeight="1">
      <c r="A815" s="104" t="s">
        <v>13</v>
      </c>
      <c r="B815" s="114"/>
      <c r="C815" s="34">
        <f>C816</f>
        <v>2</v>
      </c>
      <c r="D815" s="34"/>
    </row>
    <row r="816" spans="1:4" ht="15.75" customHeight="1">
      <c r="A816" s="122"/>
      <c r="B816" s="119" t="s">
        <v>146</v>
      </c>
      <c r="C816" s="41">
        <f>SUM(C817:C818)</f>
        <v>2</v>
      </c>
      <c r="D816" s="41"/>
    </row>
    <row r="817" spans="1:4" ht="15.75" customHeight="1">
      <c r="A817" s="100"/>
      <c r="B817" s="101" t="s">
        <v>147</v>
      </c>
      <c r="C817" s="20">
        <v>1</v>
      </c>
      <c r="D817" s="212" t="s">
        <v>1581</v>
      </c>
    </row>
    <row r="818" spans="1:4" ht="15.75" customHeight="1">
      <c r="A818" s="100"/>
      <c r="B818" s="101" t="s">
        <v>840</v>
      </c>
      <c r="C818" s="45">
        <v>1</v>
      </c>
      <c r="D818" s="212" t="s">
        <v>1582</v>
      </c>
    </row>
    <row r="819" spans="1:4" ht="15.75" customHeight="1">
      <c r="A819" s="106" t="s">
        <v>149</v>
      </c>
      <c r="B819" s="112"/>
      <c r="C819" s="31">
        <f>C820+C837</f>
        <v>15</v>
      </c>
      <c r="D819" s="31"/>
    </row>
    <row r="820" spans="1:4" ht="15.75" customHeight="1">
      <c r="A820" s="104" t="s">
        <v>12</v>
      </c>
      <c r="B820" s="114"/>
      <c r="C820" s="34">
        <f>C821+C824+C827+C830+C832+C834</f>
        <v>10</v>
      </c>
      <c r="D820" s="34"/>
    </row>
    <row r="821" spans="1:4" ht="15.75" customHeight="1">
      <c r="A821" s="122"/>
      <c r="B821" s="119" t="s">
        <v>841</v>
      </c>
      <c r="C821" s="41">
        <f>C822+C823</f>
        <v>2</v>
      </c>
      <c r="D821" s="41"/>
    </row>
    <row r="822" spans="1:4" ht="15.75" customHeight="1">
      <c r="A822" s="100"/>
      <c r="B822" s="101" t="s">
        <v>842</v>
      </c>
      <c r="C822" s="20">
        <v>1</v>
      </c>
      <c r="D822" s="212" t="s">
        <v>1583</v>
      </c>
    </row>
    <row r="823" spans="1:4" ht="15.75" customHeight="1">
      <c r="A823" s="100"/>
      <c r="B823" s="101" t="s">
        <v>843</v>
      </c>
      <c r="C823" s="20">
        <v>1</v>
      </c>
      <c r="D823" s="230" t="s">
        <v>1584</v>
      </c>
    </row>
    <row r="824" spans="1:4" ht="15.75" customHeight="1">
      <c r="A824" s="122"/>
      <c r="B824" s="119" t="s">
        <v>150</v>
      </c>
      <c r="C824" s="41">
        <f>C825+C826</f>
        <v>2</v>
      </c>
      <c r="D824" s="41"/>
    </row>
    <row r="825" spans="1:4" ht="15.75" customHeight="1">
      <c r="A825" s="100"/>
      <c r="B825" s="101" t="s">
        <v>844</v>
      </c>
      <c r="C825" s="20">
        <v>1</v>
      </c>
      <c r="D825" s="212" t="s">
        <v>1585</v>
      </c>
    </row>
    <row r="826" spans="1:4" ht="15.75" customHeight="1">
      <c r="A826" s="100"/>
      <c r="B826" s="101" t="s">
        <v>845</v>
      </c>
      <c r="C826" s="20">
        <v>1</v>
      </c>
      <c r="D826" s="212" t="s">
        <v>1586</v>
      </c>
    </row>
    <row r="827" spans="1:4" ht="15.75" customHeight="1">
      <c r="A827" s="122"/>
      <c r="B827" s="119" t="s">
        <v>318</v>
      </c>
      <c r="C827" s="41">
        <f>C828+C829</f>
        <v>2</v>
      </c>
      <c r="D827" s="41"/>
    </row>
    <row r="828" spans="1:4" ht="15.75" customHeight="1">
      <c r="A828" s="100"/>
      <c r="B828" s="101" t="s">
        <v>319</v>
      </c>
      <c r="C828" s="20">
        <v>1</v>
      </c>
      <c r="D828" s="212" t="s">
        <v>1587</v>
      </c>
    </row>
    <row r="829" spans="1:4" ht="15.75" customHeight="1">
      <c r="A829" s="100"/>
      <c r="B829" s="101" t="s">
        <v>846</v>
      </c>
      <c r="C829" s="20">
        <v>1</v>
      </c>
      <c r="D829" s="212" t="s">
        <v>1588</v>
      </c>
    </row>
    <row r="830" spans="1:4" ht="15.75" customHeight="1">
      <c r="A830" s="122"/>
      <c r="B830" s="119" t="s">
        <v>151</v>
      </c>
      <c r="C830" s="41">
        <f>C831</f>
        <v>1</v>
      </c>
      <c r="D830" s="41"/>
    </row>
    <row r="831" spans="1:4" ht="15.75" customHeight="1">
      <c r="A831" s="100"/>
      <c r="B831" s="101" t="s">
        <v>847</v>
      </c>
      <c r="C831" s="20">
        <v>1</v>
      </c>
      <c r="D831" s="212" t="s">
        <v>1590</v>
      </c>
    </row>
    <row r="832" spans="1:4" ht="15.75" customHeight="1">
      <c r="A832" s="122"/>
      <c r="B832" s="119" t="s">
        <v>153</v>
      </c>
      <c r="C832" s="41">
        <f>C833</f>
        <v>1</v>
      </c>
      <c r="D832" s="41"/>
    </row>
    <row r="833" spans="1:4" ht="15.75" customHeight="1">
      <c r="A833" s="100"/>
      <c r="B833" s="101" t="s">
        <v>848</v>
      </c>
      <c r="C833" s="20">
        <v>1</v>
      </c>
      <c r="D833" s="212" t="s">
        <v>1589</v>
      </c>
    </row>
    <row r="834" spans="1:4" ht="15.75" customHeight="1">
      <c r="A834" s="122"/>
      <c r="B834" s="119" t="s">
        <v>154</v>
      </c>
      <c r="C834" s="41">
        <f>C835+C836</f>
        <v>2</v>
      </c>
      <c r="D834" s="41"/>
    </row>
    <row r="835" spans="1:4" ht="15.75" customHeight="1">
      <c r="A835" s="100"/>
      <c r="B835" s="101" t="s">
        <v>849</v>
      </c>
      <c r="C835" s="20">
        <v>1</v>
      </c>
      <c r="D835" s="212" t="s">
        <v>1591</v>
      </c>
    </row>
    <row r="836" spans="1:4" ht="15.75" customHeight="1">
      <c r="A836" s="100"/>
      <c r="B836" s="101" t="s">
        <v>850</v>
      </c>
      <c r="C836" s="20">
        <v>1</v>
      </c>
      <c r="D836" s="212" t="s">
        <v>1592</v>
      </c>
    </row>
    <row r="837" spans="1:4" ht="15.75" customHeight="1">
      <c r="A837" s="104" t="s">
        <v>13</v>
      </c>
      <c r="B837" s="114"/>
      <c r="C837" s="34">
        <f>C838+C841+C843</f>
        <v>5</v>
      </c>
      <c r="D837" s="34"/>
    </row>
    <row r="838" spans="1:4" ht="15.75" customHeight="1">
      <c r="A838" s="122"/>
      <c r="B838" s="119" t="s">
        <v>320</v>
      </c>
      <c r="C838" s="41">
        <f>C839+C840</f>
        <v>2</v>
      </c>
      <c r="D838" s="41"/>
    </row>
    <row r="839" spans="1:4" ht="15.75" customHeight="1">
      <c r="A839" s="100"/>
      <c r="B839" s="101" t="s">
        <v>851</v>
      </c>
      <c r="C839" s="20">
        <v>1</v>
      </c>
      <c r="D839" s="212" t="s">
        <v>1593</v>
      </c>
    </row>
    <row r="840" spans="1:4" ht="15.75" customHeight="1">
      <c r="A840" s="100"/>
      <c r="B840" s="101" t="s">
        <v>852</v>
      </c>
      <c r="C840" s="20">
        <v>1</v>
      </c>
      <c r="D840" s="212" t="s">
        <v>1594</v>
      </c>
    </row>
    <row r="841" spans="1:4" ht="15.75" customHeight="1">
      <c r="A841" s="122"/>
      <c r="B841" s="119" t="s">
        <v>157</v>
      </c>
      <c r="C841" s="41">
        <f>C842</f>
        <v>1</v>
      </c>
      <c r="D841" s="41"/>
    </row>
    <row r="842" spans="1:4" ht="15.75" customHeight="1">
      <c r="A842" s="100"/>
      <c r="B842" s="101" t="s">
        <v>853</v>
      </c>
      <c r="C842" s="20">
        <v>1</v>
      </c>
      <c r="D842" s="212" t="s">
        <v>1595</v>
      </c>
    </row>
    <row r="843" spans="1:4" ht="15.75" customHeight="1">
      <c r="A843" s="122"/>
      <c r="B843" s="119" t="s">
        <v>158</v>
      </c>
      <c r="C843" s="41">
        <f>C844+C845</f>
        <v>2</v>
      </c>
      <c r="D843" s="41"/>
    </row>
    <row r="844" spans="1:4" ht="15.75" customHeight="1">
      <c r="A844" s="100"/>
      <c r="B844" s="101" t="s">
        <v>854</v>
      </c>
      <c r="C844" s="20">
        <v>1</v>
      </c>
      <c r="D844" s="212" t="s">
        <v>1596</v>
      </c>
    </row>
    <row r="845" spans="1:4" ht="15.75" customHeight="1">
      <c r="A845" s="100"/>
      <c r="B845" s="101" t="s">
        <v>855</v>
      </c>
      <c r="C845" s="20">
        <v>1</v>
      </c>
      <c r="D845" s="212" t="s">
        <v>1597</v>
      </c>
    </row>
    <row r="846" spans="1:4" ht="15.75" customHeight="1">
      <c r="A846" s="121" t="s">
        <v>159</v>
      </c>
      <c r="B846" s="110"/>
      <c r="C846" s="28">
        <f>C847+C851+C865</f>
        <v>8</v>
      </c>
      <c r="D846" s="28"/>
    </row>
    <row r="847" spans="1:4" ht="15.75" customHeight="1">
      <c r="A847" s="106" t="s">
        <v>160</v>
      </c>
      <c r="B847" s="112"/>
      <c r="C847" s="31">
        <f>C848</f>
        <v>1</v>
      </c>
      <c r="D847" s="31"/>
    </row>
    <row r="848" spans="1:4" ht="15.75" customHeight="1">
      <c r="A848" s="104" t="s">
        <v>13</v>
      </c>
      <c r="B848" s="114"/>
      <c r="C848" s="34">
        <f>C849</f>
        <v>1</v>
      </c>
      <c r="D848" s="34"/>
    </row>
    <row r="849" spans="1:4" ht="15.75" customHeight="1">
      <c r="A849" s="122"/>
      <c r="B849" s="119" t="s">
        <v>161</v>
      </c>
      <c r="C849" s="41">
        <f>SUM(C850:C850)</f>
        <v>1</v>
      </c>
      <c r="D849" s="41"/>
    </row>
    <row r="850" spans="1:4" ht="15.75" customHeight="1">
      <c r="A850" s="100"/>
      <c r="B850" s="101" t="s">
        <v>856</v>
      </c>
      <c r="C850" s="20">
        <v>1</v>
      </c>
      <c r="D850" s="231" t="s">
        <v>1598</v>
      </c>
    </row>
    <row r="851" spans="1:4" ht="15.75" customHeight="1">
      <c r="A851" s="106" t="s">
        <v>162</v>
      </c>
      <c r="B851" s="112"/>
      <c r="C851" s="31">
        <f>C852+C857</f>
        <v>6</v>
      </c>
      <c r="D851" s="31"/>
    </row>
    <row r="852" spans="1:4" ht="15.75" customHeight="1">
      <c r="A852" s="104" t="s">
        <v>12</v>
      </c>
      <c r="B852" s="114"/>
      <c r="C852" s="34">
        <f>C853+C855</f>
        <v>2</v>
      </c>
      <c r="D852" s="34"/>
    </row>
    <row r="853" spans="1:4" ht="15.75" customHeight="1">
      <c r="A853" s="122"/>
      <c r="B853" s="119" t="s">
        <v>857</v>
      </c>
      <c r="C853" s="41">
        <f>SUM(C854:C854)</f>
        <v>1</v>
      </c>
      <c r="D853" s="41"/>
    </row>
    <row r="854" spans="1:4" ht="15.75" customHeight="1">
      <c r="A854" s="100"/>
      <c r="B854" s="101" t="s">
        <v>858</v>
      </c>
      <c r="C854" s="45">
        <v>1</v>
      </c>
      <c r="D854" s="218" t="s">
        <v>1599</v>
      </c>
    </row>
    <row r="855" spans="1:4" ht="15.75" customHeight="1">
      <c r="A855" s="122"/>
      <c r="B855" s="119" t="s">
        <v>164</v>
      </c>
      <c r="C855" s="41">
        <f>SUM(C856)</f>
        <v>1</v>
      </c>
      <c r="D855" s="41"/>
    </row>
    <row r="856" spans="1:4" ht="15.75" customHeight="1">
      <c r="A856" s="100"/>
      <c r="B856" s="101" t="s">
        <v>859</v>
      </c>
      <c r="C856" s="45">
        <v>1</v>
      </c>
      <c r="D856" s="218" t="s">
        <v>1600</v>
      </c>
    </row>
    <row r="857" spans="1:4" ht="15.75" customHeight="1">
      <c r="A857" s="104" t="s">
        <v>13</v>
      </c>
      <c r="B857" s="114"/>
      <c r="C857" s="34">
        <f>C858+C860+C862</f>
        <v>4</v>
      </c>
      <c r="D857" s="34"/>
    </row>
    <row r="858" spans="1:4" ht="15.75" customHeight="1">
      <c r="A858" s="122"/>
      <c r="B858" s="119" t="s">
        <v>323</v>
      </c>
      <c r="C858" s="41">
        <f>SUM(C859:C859)</f>
        <v>1</v>
      </c>
      <c r="D858" s="41"/>
    </row>
    <row r="859" spans="1:4" ht="15.75" customHeight="1">
      <c r="A859" s="100"/>
      <c r="B859" s="101" t="s">
        <v>324</v>
      </c>
      <c r="C859" s="45">
        <v>1</v>
      </c>
      <c r="D859" s="218" t="s">
        <v>1601</v>
      </c>
    </row>
    <row r="860" spans="1:4" ht="15.75" customHeight="1">
      <c r="A860" s="122"/>
      <c r="B860" s="119" t="s">
        <v>325</v>
      </c>
      <c r="C860" s="41">
        <f>SUM(C861:C861)</f>
        <v>1</v>
      </c>
      <c r="D860" s="41"/>
    </row>
    <row r="861" spans="1:4" ht="15.75" customHeight="1">
      <c r="A861" s="100"/>
      <c r="B861" s="101" t="s">
        <v>860</v>
      </c>
      <c r="C861" s="45">
        <v>1</v>
      </c>
      <c r="D861" s="218" t="s">
        <v>1602</v>
      </c>
    </row>
    <row r="862" spans="1:4" ht="15.75" customHeight="1">
      <c r="A862" s="122"/>
      <c r="B862" s="119" t="s">
        <v>163</v>
      </c>
      <c r="C862" s="41">
        <f>SUM(C863:C864)</f>
        <v>2</v>
      </c>
      <c r="D862" s="41"/>
    </row>
    <row r="863" spans="1:4" ht="15.75" customHeight="1">
      <c r="A863" s="100"/>
      <c r="B863" s="101" t="s">
        <v>861</v>
      </c>
      <c r="C863" s="45">
        <v>1</v>
      </c>
      <c r="D863" s="218" t="s">
        <v>1603</v>
      </c>
    </row>
    <row r="864" spans="1:4" ht="15.75" customHeight="1">
      <c r="A864" s="100"/>
      <c r="B864" s="101" t="s">
        <v>862</v>
      </c>
      <c r="C864" s="20">
        <v>1</v>
      </c>
      <c r="D864" s="212" t="s">
        <v>1604</v>
      </c>
    </row>
    <row r="865" spans="1:4" ht="15.75" customHeight="1">
      <c r="A865" s="106" t="s">
        <v>165</v>
      </c>
      <c r="B865" s="112"/>
      <c r="C865" s="31">
        <f>C866</f>
        <v>1</v>
      </c>
      <c r="D865" s="31"/>
    </row>
    <row r="866" spans="1:4" ht="15.75" customHeight="1">
      <c r="A866" s="104" t="s">
        <v>12</v>
      </c>
      <c r="B866" s="114"/>
      <c r="C866" s="34">
        <f>C867</f>
        <v>1</v>
      </c>
      <c r="D866" s="34"/>
    </row>
    <row r="867" spans="1:4" ht="15.75" customHeight="1">
      <c r="A867" s="122"/>
      <c r="B867" s="119" t="s">
        <v>326</v>
      </c>
      <c r="C867" s="41">
        <f>C868</f>
        <v>1</v>
      </c>
      <c r="D867" s="41"/>
    </row>
    <row r="868" spans="1:4" ht="15.75" customHeight="1">
      <c r="A868" s="100"/>
      <c r="B868" s="101" t="s">
        <v>863</v>
      </c>
      <c r="C868" s="45">
        <v>1</v>
      </c>
      <c r="D868" s="218" t="s">
        <v>1605</v>
      </c>
    </row>
    <row r="869" spans="1:4" ht="15.75" customHeight="1">
      <c r="A869" s="109" t="s">
        <v>864</v>
      </c>
      <c r="B869" s="110"/>
      <c r="C869" s="28">
        <f>C870+C879+C883</f>
        <v>9</v>
      </c>
      <c r="D869" s="28"/>
    </row>
    <row r="870" spans="1:4" ht="15.75" customHeight="1">
      <c r="A870" s="111" t="s">
        <v>168</v>
      </c>
      <c r="B870" s="112"/>
      <c r="C870" s="31">
        <f>C871+C874</f>
        <v>3</v>
      </c>
      <c r="D870" s="31"/>
    </row>
    <row r="871" spans="1:4" ht="15.75" customHeight="1">
      <c r="A871" s="113" t="s">
        <v>12</v>
      </c>
      <c r="B871" s="114"/>
      <c r="C871" s="34">
        <f>C872</f>
        <v>1</v>
      </c>
      <c r="D871" s="34"/>
    </row>
    <row r="872" spans="1:4" ht="15.75" customHeight="1">
      <c r="A872" s="123"/>
      <c r="B872" s="119" t="s">
        <v>169</v>
      </c>
      <c r="C872" s="41">
        <f>SUM(C873:C873)</f>
        <v>1</v>
      </c>
      <c r="D872" s="41"/>
    </row>
    <row r="873" spans="1:4" ht="15.75" customHeight="1">
      <c r="A873" s="124"/>
      <c r="B873" s="101" t="s">
        <v>865</v>
      </c>
      <c r="C873" s="20">
        <v>1</v>
      </c>
      <c r="D873" s="218" t="s">
        <v>1606</v>
      </c>
    </row>
    <row r="874" spans="1:4" ht="15.75" customHeight="1">
      <c r="A874" s="113" t="s">
        <v>13</v>
      </c>
      <c r="B874" s="114"/>
      <c r="C874" s="34">
        <f>C875+C877</f>
        <v>2</v>
      </c>
      <c r="D874" s="34"/>
    </row>
    <row r="875" spans="1:4" ht="15.75" customHeight="1">
      <c r="A875" s="123"/>
      <c r="B875" s="119" t="s">
        <v>330</v>
      </c>
      <c r="C875" s="41">
        <f>C876</f>
        <v>1</v>
      </c>
      <c r="D875" s="41"/>
    </row>
    <row r="876" spans="1:4" ht="15.75" customHeight="1">
      <c r="A876" s="124"/>
      <c r="B876" s="101" t="s">
        <v>866</v>
      </c>
      <c r="C876" s="20">
        <v>1</v>
      </c>
      <c r="D876" s="218" t="s">
        <v>1607</v>
      </c>
    </row>
    <row r="877" spans="1:4" ht="15.75" customHeight="1">
      <c r="A877" s="123"/>
      <c r="B877" s="119" t="s">
        <v>170</v>
      </c>
      <c r="C877" s="41">
        <f>C878</f>
        <v>1</v>
      </c>
      <c r="D877" s="41"/>
    </row>
    <row r="878" spans="1:4" ht="15.75" customHeight="1">
      <c r="A878" s="124"/>
      <c r="B878" s="101" t="s">
        <v>867</v>
      </c>
      <c r="C878" s="45">
        <v>1</v>
      </c>
      <c r="D878" s="218" t="s">
        <v>1608</v>
      </c>
    </row>
    <row r="879" spans="1:4" ht="15.75" customHeight="1">
      <c r="A879" s="111" t="s">
        <v>171</v>
      </c>
      <c r="B879" s="112"/>
      <c r="C879" s="31">
        <f>C880</f>
        <v>1</v>
      </c>
      <c r="D879" s="31"/>
    </row>
    <row r="880" spans="1:4" ht="15.75" customHeight="1">
      <c r="A880" s="113" t="s">
        <v>12</v>
      </c>
      <c r="B880" s="114"/>
      <c r="C880" s="34">
        <f>C881</f>
        <v>1</v>
      </c>
      <c r="D880" s="34"/>
    </row>
    <row r="881" spans="1:4" ht="15.75" customHeight="1">
      <c r="A881" s="123"/>
      <c r="B881" s="119" t="s">
        <v>167</v>
      </c>
      <c r="C881" s="41">
        <f>SUM(C882:C882)</f>
        <v>1</v>
      </c>
      <c r="D881" s="41"/>
    </row>
    <row r="882" spans="1:4" ht="15.75" customHeight="1">
      <c r="A882" s="124"/>
      <c r="B882" s="101" t="s">
        <v>868</v>
      </c>
      <c r="C882" s="20">
        <v>1</v>
      </c>
      <c r="D882" s="212" t="s">
        <v>1609</v>
      </c>
    </row>
    <row r="883" spans="1:4" ht="15.75" customHeight="1">
      <c r="A883" s="111" t="s">
        <v>176</v>
      </c>
      <c r="B883" s="112"/>
      <c r="C883" s="31">
        <f>C884</f>
        <v>5</v>
      </c>
      <c r="D883" s="31"/>
    </row>
    <row r="884" spans="1:4" ht="15.75" customHeight="1">
      <c r="A884" s="113" t="s">
        <v>12</v>
      </c>
      <c r="B884" s="114"/>
      <c r="C884" s="34">
        <f>C885+C887+C889+C891+C893</f>
        <v>5</v>
      </c>
      <c r="D884" s="34"/>
    </row>
    <row r="885" spans="1:4" ht="15.75" customHeight="1">
      <c r="A885" s="123"/>
      <c r="B885" s="119" t="s">
        <v>331</v>
      </c>
      <c r="C885" s="41">
        <f>SUM(C886:C886)</f>
        <v>1</v>
      </c>
      <c r="D885" s="41"/>
    </row>
    <row r="886" spans="1:4" ht="15.75" customHeight="1">
      <c r="A886" s="124"/>
      <c r="B886" s="101" t="s">
        <v>869</v>
      </c>
      <c r="C886" s="45">
        <v>1</v>
      </c>
      <c r="D886" s="218" t="s">
        <v>1610</v>
      </c>
    </row>
    <row r="887" spans="1:4" ht="15.75" customHeight="1">
      <c r="A887" s="123"/>
      <c r="B887" s="119" t="s">
        <v>178</v>
      </c>
      <c r="C887" s="41">
        <f>SUM(C888:C888)</f>
        <v>1</v>
      </c>
      <c r="D887" s="41"/>
    </row>
    <row r="888" spans="1:4" ht="15.75" customHeight="1">
      <c r="A888" s="124"/>
      <c r="B888" s="101" t="s">
        <v>870</v>
      </c>
      <c r="C888" s="45">
        <v>1</v>
      </c>
      <c r="D888" s="218" t="s">
        <v>1611</v>
      </c>
    </row>
    <row r="889" spans="1:4" ht="15.75" customHeight="1">
      <c r="A889" s="123"/>
      <c r="B889" s="119" t="s">
        <v>181</v>
      </c>
      <c r="C889" s="41">
        <f>SUM(C890:C890)</f>
        <v>1</v>
      </c>
      <c r="D889" s="41"/>
    </row>
    <row r="890" spans="1:4" ht="15.75" customHeight="1">
      <c r="A890" s="124"/>
      <c r="B890" s="101" t="s">
        <v>871</v>
      </c>
      <c r="C890" s="20">
        <v>1</v>
      </c>
      <c r="D890" s="218" t="s">
        <v>1612</v>
      </c>
    </row>
    <row r="891" spans="1:4" ht="15.75" customHeight="1">
      <c r="A891" s="123"/>
      <c r="B891" s="119" t="s">
        <v>72</v>
      </c>
      <c r="C891" s="41">
        <f>SUM(C892:C892)</f>
        <v>1</v>
      </c>
      <c r="D891" s="41"/>
    </row>
    <row r="892" spans="1:4" ht="15.75" customHeight="1">
      <c r="A892" s="124"/>
      <c r="B892" s="101" t="s">
        <v>177</v>
      </c>
      <c r="C892" s="20">
        <v>1</v>
      </c>
      <c r="D892" s="218" t="s">
        <v>1613</v>
      </c>
    </row>
    <row r="893" spans="1:4" ht="15.75" customHeight="1">
      <c r="A893" s="123"/>
      <c r="B893" s="119" t="s">
        <v>179</v>
      </c>
      <c r="C893" s="41">
        <f>SUM(C894:C894)</f>
        <v>1</v>
      </c>
      <c r="D893" s="41"/>
    </row>
    <row r="894" spans="1:4" ht="15.75" customHeight="1">
      <c r="A894" s="124"/>
      <c r="B894" s="101" t="s">
        <v>180</v>
      </c>
      <c r="C894" s="45">
        <v>1</v>
      </c>
      <c r="D894" s="218" t="s">
        <v>1614</v>
      </c>
    </row>
  </sheetData>
  <mergeCells count="2">
    <mergeCell ref="A1:B1"/>
    <mergeCell ref="A2:B2"/>
  </mergeCells>
  <pageMargins left="0.7" right="0.7" top="0.75" bottom="0.75" header="0" footer="0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309"/>
  <sheetViews>
    <sheetView workbookViewId="0">
      <pane ySplit="2" topLeftCell="A3" activePane="bottomLeft" state="frozen"/>
      <selection pane="bottomLeft" activeCell="B13" sqref="B13"/>
    </sheetView>
  </sheetViews>
  <sheetFormatPr defaultColWidth="12.625" defaultRowHeight="15" customHeight="1"/>
  <cols>
    <col min="1" max="1" width="4" customWidth="1"/>
    <col min="2" max="2" width="63" customWidth="1"/>
    <col min="3" max="3" width="12.625" customWidth="1"/>
    <col min="4" max="4" width="26" style="166" customWidth="1"/>
  </cols>
  <sheetData>
    <row r="1" spans="1:21" ht="29.25" customHeight="1">
      <c r="A1" s="350" t="s">
        <v>2</v>
      </c>
      <c r="B1" s="351"/>
      <c r="C1" s="4" t="s">
        <v>3</v>
      </c>
      <c r="D1" s="4" t="s">
        <v>1040</v>
      </c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1" ht="15" customHeight="1">
      <c r="A2" s="352" t="s">
        <v>4</v>
      </c>
      <c r="B2" s="351"/>
      <c r="C2" s="5">
        <f>C3+C40+C216+C236+C256+C285</f>
        <v>166</v>
      </c>
      <c r="D2" s="191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1" ht="15.75" customHeight="1">
      <c r="A3" s="126" t="s">
        <v>11</v>
      </c>
      <c r="B3" s="135"/>
      <c r="C3" s="136">
        <f>C4+C14+C36</f>
        <v>18</v>
      </c>
      <c r="D3" s="136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</row>
    <row r="4" spans="1:21" ht="15.75" customHeight="1">
      <c r="A4" s="127" t="s">
        <v>341</v>
      </c>
      <c r="B4" s="137"/>
      <c r="C4" s="128">
        <f>C5</f>
        <v>5</v>
      </c>
      <c r="D4" s="128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1" ht="15.75" customHeight="1">
      <c r="A5" s="129" t="s">
        <v>25</v>
      </c>
      <c r="B5" s="144"/>
      <c r="C5" s="130">
        <f>+C6+C8+C12</f>
        <v>5</v>
      </c>
      <c r="D5" s="130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1" ht="15.75" customHeight="1">
      <c r="A6" s="139"/>
      <c r="B6" s="140" t="s">
        <v>27</v>
      </c>
      <c r="C6" s="132">
        <f>C7</f>
        <v>1</v>
      </c>
      <c r="D6" s="132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</row>
    <row r="7" spans="1:21" s="259" customFormat="1" ht="15.75" customHeight="1">
      <c r="A7" s="141"/>
      <c r="B7" s="142" t="s">
        <v>872</v>
      </c>
      <c r="C7" s="143">
        <v>1</v>
      </c>
      <c r="D7" s="232" t="s">
        <v>1043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</row>
    <row r="8" spans="1:21" s="259" customFormat="1" ht="15.75" customHeight="1">
      <c r="A8" s="139"/>
      <c r="B8" s="309" t="s">
        <v>193</v>
      </c>
      <c r="C8" s="132">
        <f>+C9+C10+C11</f>
        <v>3</v>
      </c>
      <c r="D8" s="308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259" customFormat="1" ht="15.75" customHeight="1">
      <c r="A9" s="312"/>
      <c r="B9" s="310" t="s">
        <v>1646</v>
      </c>
      <c r="C9" s="313">
        <v>1</v>
      </c>
      <c r="D9" s="341" t="s">
        <v>1052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</row>
    <row r="10" spans="1:21" s="259" customFormat="1" ht="15.75" customHeight="1">
      <c r="A10" s="312"/>
      <c r="B10" s="311" t="s">
        <v>1647</v>
      </c>
      <c r="C10" s="313">
        <v>1</v>
      </c>
      <c r="D10" s="233" t="s">
        <v>1669</v>
      </c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</row>
    <row r="11" spans="1:21" s="259" customFormat="1" ht="15.75" customHeight="1">
      <c r="A11" s="312"/>
      <c r="B11" s="311" t="s">
        <v>1648</v>
      </c>
      <c r="C11" s="313">
        <v>1</v>
      </c>
      <c r="D11" s="233" t="s">
        <v>1670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 s="259" customFormat="1" ht="15.75" customHeight="1">
      <c r="A12" s="328"/>
      <c r="B12" s="329" t="s">
        <v>110</v>
      </c>
      <c r="C12" s="327">
        <f>+C13</f>
        <v>1</v>
      </c>
      <c r="D12" s="321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 s="259" customFormat="1" ht="15.75" customHeight="1">
      <c r="A13" s="331"/>
      <c r="B13" s="332" t="s">
        <v>1650</v>
      </c>
      <c r="C13" s="326">
        <v>1</v>
      </c>
      <c r="D13" s="233" t="s">
        <v>109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1" ht="15.75" customHeight="1">
      <c r="A14" s="330" t="s">
        <v>426</v>
      </c>
      <c r="B14" s="315"/>
      <c r="C14" s="145">
        <f>C15+C25</f>
        <v>12</v>
      </c>
      <c r="D14" s="31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</row>
    <row r="15" spans="1:21" ht="15.75" customHeight="1">
      <c r="A15" s="129" t="s">
        <v>12</v>
      </c>
      <c r="B15" s="138"/>
      <c r="C15" s="146">
        <f>C16+C20+C23</f>
        <v>6</v>
      </c>
      <c r="D15" s="146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</row>
    <row r="16" spans="1:21" ht="15.75" customHeight="1">
      <c r="A16" s="139"/>
      <c r="B16" s="140" t="s">
        <v>203</v>
      </c>
      <c r="C16" s="147">
        <f>SUM(C17:C19)</f>
        <v>3</v>
      </c>
      <c r="D16" s="147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</row>
    <row r="17" spans="1:21" ht="15.75" customHeight="1">
      <c r="A17" s="141"/>
      <c r="B17" s="142" t="s">
        <v>873</v>
      </c>
      <c r="C17" s="134">
        <v>1</v>
      </c>
      <c r="D17" s="233" t="s">
        <v>1041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</row>
    <row r="18" spans="1:21" ht="15.75" customHeight="1">
      <c r="A18" s="141"/>
      <c r="B18" s="142" t="s">
        <v>874</v>
      </c>
      <c r="C18" s="134">
        <v>1</v>
      </c>
      <c r="D18" s="233" t="s">
        <v>1042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1:21" ht="15.75" customHeight="1">
      <c r="A19" s="141"/>
      <c r="B19" s="142" t="s">
        <v>875</v>
      </c>
      <c r="C19" s="134">
        <v>1</v>
      </c>
      <c r="D19" s="233" t="s">
        <v>1041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1:21" ht="15.75" customHeight="1">
      <c r="A20" s="139"/>
      <c r="B20" s="140" t="s">
        <v>39</v>
      </c>
      <c r="C20" s="147">
        <f>SUM(C21:C22)</f>
        <v>2</v>
      </c>
      <c r="D20" s="147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1:21" ht="15.75" customHeight="1">
      <c r="A21" s="141"/>
      <c r="B21" s="142" t="s">
        <v>876</v>
      </c>
      <c r="C21" s="134">
        <v>1</v>
      </c>
      <c r="D21" s="234" t="s">
        <v>1044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21" ht="15.75" customHeight="1">
      <c r="A22" s="141"/>
      <c r="B22" s="142" t="s">
        <v>877</v>
      </c>
      <c r="C22" s="134">
        <v>1</v>
      </c>
      <c r="D22" s="234" t="s">
        <v>1045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</row>
    <row r="23" spans="1:21" ht="15.75" customHeight="1">
      <c r="A23" s="139"/>
      <c r="B23" s="140" t="s">
        <v>38</v>
      </c>
      <c r="C23" s="147">
        <f>SUM(C24:C24)</f>
        <v>1</v>
      </c>
      <c r="D23" s="147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1:21" ht="15.75" customHeight="1">
      <c r="A24" s="141"/>
      <c r="B24" s="133" t="s">
        <v>878</v>
      </c>
      <c r="C24" s="134">
        <v>1</v>
      </c>
      <c r="D24" s="234" t="s">
        <v>1046</v>
      </c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1:21" ht="15.75" customHeight="1">
      <c r="A25" s="129" t="s">
        <v>879</v>
      </c>
      <c r="B25" s="138"/>
      <c r="C25" s="146">
        <f>C26+C29+C32+C34</f>
        <v>6</v>
      </c>
      <c r="D25" s="146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1:21" ht="15.75" customHeight="1">
      <c r="A26" s="139"/>
      <c r="B26" s="140" t="s">
        <v>204</v>
      </c>
      <c r="C26" s="147">
        <f>SUM(C27:C28)</f>
        <v>2</v>
      </c>
      <c r="D26" s="147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1:21" ht="15.75" customHeight="1">
      <c r="A27" s="141"/>
      <c r="B27" s="142" t="s">
        <v>880</v>
      </c>
      <c r="C27" s="134">
        <v>1</v>
      </c>
      <c r="D27" s="233" t="s">
        <v>1047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1:21" ht="15.75" customHeight="1">
      <c r="A28" s="141"/>
      <c r="B28" s="142" t="s">
        <v>881</v>
      </c>
      <c r="C28" s="134">
        <v>1</v>
      </c>
      <c r="D28" s="233" t="s">
        <v>1048</v>
      </c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1:21" ht="15.75" customHeight="1">
      <c r="A29" s="139"/>
      <c r="B29" s="140" t="s">
        <v>41</v>
      </c>
      <c r="C29" s="147">
        <f>SUM(C30:C31)</f>
        <v>2</v>
      </c>
      <c r="D29" s="147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</row>
    <row r="30" spans="1:21" ht="15.75" customHeight="1">
      <c r="A30" s="141"/>
      <c r="B30" s="142" t="s">
        <v>882</v>
      </c>
      <c r="C30" s="134">
        <v>1</v>
      </c>
      <c r="D30" s="233" t="s">
        <v>1049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</row>
    <row r="31" spans="1:21" ht="15.75" customHeight="1">
      <c r="A31" s="141"/>
      <c r="B31" s="133" t="s">
        <v>883</v>
      </c>
      <c r="C31" s="134">
        <v>1</v>
      </c>
      <c r="D31" s="233" t="s">
        <v>1049</v>
      </c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</row>
    <row r="32" spans="1:21" ht="15.75" customHeight="1">
      <c r="A32" s="139"/>
      <c r="B32" s="140" t="s">
        <v>207</v>
      </c>
      <c r="C32" s="147">
        <f>SUM(C33)</f>
        <v>1</v>
      </c>
      <c r="D32" s="147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</row>
    <row r="33" spans="1:21" ht="15.75" customHeight="1">
      <c r="A33" s="141"/>
      <c r="B33" s="142" t="s">
        <v>884</v>
      </c>
      <c r="C33" s="134">
        <v>1</v>
      </c>
      <c r="D33" s="233" t="s">
        <v>1050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ht="15.75" customHeight="1">
      <c r="A34" s="139"/>
      <c r="B34" s="140" t="s">
        <v>109</v>
      </c>
      <c r="C34" s="147">
        <f>SUM(C35)</f>
        <v>1</v>
      </c>
      <c r="D34" s="147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</row>
    <row r="35" spans="1:21" ht="15.75" customHeight="1">
      <c r="A35" s="192"/>
      <c r="B35" s="193" t="s">
        <v>885</v>
      </c>
      <c r="C35" s="194">
        <v>1</v>
      </c>
      <c r="D35" s="233" t="s">
        <v>1051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</row>
    <row r="36" spans="1:21" ht="15" customHeight="1">
      <c r="A36" s="198" t="s">
        <v>438</v>
      </c>
      <c r="B36" s="199"/>
      <c r="C36" s="200">
        <f>C37</f>
        <v>1</v>
      </c>
      <c r="D36" s="200"/>
    </row>
    <row r="37" spans="1:21" s="166" customFormat="1" ht="15.75" customHeight="1">
      <c r="A37" s="201" t="s">
        <v>13</v>
      </c>
      <c r="B37" s="202"/>
      <c r="C37" s="203">
        <f>C38</f>
        <v>1</v>
      </c>
      <c r="D37" s="203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</row>
    <row r="38" spans="1:21" s="166" customFormat="1" ht="15.75" customHeight="1">
      <c r="A38" s="204"/>
      <c r="B38" s="205" t="s">
        <v>214</v>
      </c>
      <c r="C38" s="206">
        <f>C39</f>
        <v>1</v>
      </c>
      <c r="D38" s="206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</row>
    <row r="39" spans="1:21" ht="15.75" customHeight="1">
      <c r="A39" s="195"/>
      <c r="B39" s="196" t="s">
        <v>886</v>
      </c>
      <c r="C39" s="197">
        <v>1</v>
      </c>
      <c r="D39" s="233" t="s">
        <v>1052</v>
      </c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</row>
    <row r="40" spans="1:21" ht="15.75" customHeight="1">
      <c r="A40" s="126" t="s">
        <v>64</v>
      </c>
      <c r="B40" s="135"/>
      <c r="C40" s="136">
        <f>C41+C66+C96+C181+C202</f>
        <v>110</v>
      </c>
      <c r="D40" s="136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1:21" ht="15.75" customHeight="1">
      <c r="A41" s="127" t="s">
        <v>244</v>
      </c>
      <c r="B41" s="137"/>
      <c r="C41" s="145">
        <f>C42+C43+C47+C51+C54+C56+C58+C61+C64</f>
        <v>16</v>
      </c>
      <c r="D41" s="14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1:21" ht="15.75">
      <c r="A42" s="141"/>
      <c r="B42" s="148" t="s">
        <v>887</v>
      </c>
      <c r="C42" s="134">
        <v>1</v>
      </c>
      <c r="D42" s="233" t="s">
        <v>68</v>
      </c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</row>
    <row r="43" spans="1:21" ht="15.75" customHeight="1">
      <c r="A43" s="139"/>
      <c r="B43" s="140" t="s">
        <v>70</v>
      </c>
      <c r="C43" s="132">
        <f>SUM(C44:C46)</f>
        <v>3</v>
      </c>
      <c r="D43" s="132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</row>
    <row r="44" spans="1:21" ht="15.75" customHeight="1">
      <c r="A44" s="141"/>
      <c r="B44" s="149" t="s">
        <v>888</v>
      </c>
      <c r="C44" s="134">
        <v>1</v>
      </c>
      <c r="D44" s="233" t="s">
        <v>1057</v>
      </c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</row>
    <row r="45" spans="1:21" ht="15.75" customHeight="1">
      <c r="A45" s="141"/>
      <c r="B45" s="149" t="s">
        <v>889</v>
      </c>
      <c r="C45" s="134">
        <v>1</v>
      </c>
      <c r="D45" s="233" t="s">
        <v>1058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</row>
    <row r="46" spans="1:21" ht="15.75" customHeight="1">
      <c r="A46" s="141"/>
      <c r="B46" s="149" t="s">
        <v>890</v>
      </c>
      <c r="C46" s="134">
        <v>1</v>
      </c>
      <c r="D46" s="233" t="s">
        <v>1059</v>
      </c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1:21" ht="15.75" customHeight="1">
      <c r="A47" s="139"/>
      <c r="B47" s="140" t="s">
        <v>250</v>
      </c>
      <c r="C47" s="132">
        <f>SUM(C48:C50)</f>
        <v>3</v>
      </c>
      <c r="D47" s="132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</row>
    <row r="48" spans="1:21" ht="15.75" customHeight="1">
      <c r="A48" s="141"/>
      <c r="B48" s="133" t="s">
        <v>891</v>
      </c>
      <c r="C48" s="134">
        <v>1</v>
      </c>
      <c r="D48" s="233" t="s">
        <v>40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</row>
    <row r="49" spans="1:21" ht="15.75" customHeight="1">
      <c r="A49" s="141"/>
      <c r="B49" s="133" t="s">
        <v>892</v>
      </c>
      <c r="C49" s="134">
        <v>1</v>
      </c>
      <c r="D49" s="233" t="s">
        <v>1060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</row>
    <row r="50" spans="1:21" ht="15.75" customHeight="1">
      <c r="A50" s="141"/>
      <c r="B50" s="133" t="s">
        <v>893</v>
      </c>
      <c r="C50" s="134">
        <v>1</v>
      </c>
      <c r="D50" s="233" t="s">
        <v>1061</v>
      </c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</row>
    <row r="51" spans="1:21" ht="15.75" customHeight="1">
      <c r="A51" s="139"/>
      <c r="B51" s="140" t="s">
        <v>247</v>
      </c>
      <c r="C51" s="132">
        <f>SUM(C52:C53)</f>
        <v>2</v>
      </c>
      <c r="D51" s="132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</row>
    <row r="52" spans="1:21" ht="15.75" customHeight="1">
      <c r="A52" s="141"/>
      <c r="B52" s="148" t="s">
        <v>894</v>
      </c>
      <c r="C52" s="143">
        <v>1</v>
      </c>
      <c r="D52" s="233" t="s">
        <v>1053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</row>
    <row r="53" spans="1:21" ht="15.75" customHeight="1">
      <c r="A53" s="141"/>
      <c r="B53" s="148" t="s">
        <v>895</v>
      </c>
      <c r="C53" s="134">
        <v>1</v>
      </c>
      <c r="D53" s="235" t="s">
        <v>1054</v>
      </c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</row>
    <row r="54" spans="1:21" ht="15.75" customHeight="1">
      <c r="A54" s="139"/>
      <c r="B54" s="140" t="s">
        <v>249</v>
      </c>
      <c r="C54" s="132">
        <f>C55</f>
        <v>1</v>
      </c>
      <c r="D54" s="132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</row>
    <row r="55" spans="1:21" ht="15.75" customHeight="1">
      <c r="A55" s="141"/>
      <c r="B55" s="133" t="s">
        <v>896</v>
      </c>
      <c r="C55" s="134">
        <v>1</v>
      </c>
      <c r="D55" s="233" t="s">
        <v>1062</v>
      </c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</row>
    <row r="56" spans="1:21" ht="15.75" customHeight="1">
      <c r="A56" s="139"/>
      <c r="B56" s="140" t="s">
        <v>248</v>
      </c>
      <c r="C56" s="132">
        <f>C57</f>
        <v>1</v>
      </c>
      <c r="D56" s="132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</row>
    <row r="57" spans="1:21" ht="15.75" customHeight="1">
      <c r="A57" s="141"/>
      <c r="B57" s="142" t="s">
        <v>897</v>
      </c>
      <c r="C57" s="134">
        <v>1</v>
      </c>
      <c r="D57" s="233" t="s">
        <v>1063</v>
      </c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</row>
    <row r="58" spans="1:21" ht="15.75" customHeight="1">
      <c r="A58" s="139"/>
      <c r="B58" s="140" t="s">
        <v>245</v>
      </c>
      <c r="C58" s="132">
        <f>SUM(C59:C60)</f>
        <v>2</v>
      </c>
      <c r="D58" s="132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</row>
    <row r="59" spans="1:21" ht="15.75" customHeight="1">
      <c r="A59" s="141"/>
      <c r="B59" s="149" t="s">
        <v>898</v>
      </c>
      <c r="C59" s="134">
        <v>1</v>
      </c>
      <c r="D59" s="233" t="s">
        <v>1055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</row>
    <row r="60" spans="1:21" ht="15.75" customHeight="1">
      <c r="A60" s="141"/>
      <c r="B60" s="149" t="s">
        <v>899</v>
      </c>
      <c r="C60" s="134">
        <v>1</v>
      </c>
      <c r="D60" s="233" t="s">
        <v>1056</v>
      </c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</row>
    <row r="61" spans="1:21" ht="15.75" customHeight="1">
      <c r="A61" s="139"/>
      <c r="B61" s="140" t="s">
        <v>900</v>
      </c>
      <c r="C61" s="132">
        <f>SUM(C62:C63)</f>
        <v>2</v>
      </c>
      <c r="D61" s="132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</row>
    <row r="62" spans="1:21" ht="15.75" customHeight="1">
      <c r="A62" s="141"/>
      <c r="B62" s="149" t="s">
        <v>901</v>
      </c>
      <c r="C62" s="134">
        <v>1</v>
      </c>
      <c r="D62" s="233" t="s">
        <v>1064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</row>
    <row r="63" spans="1:21" ht="15.75" customHeight="1">
      <c r="A63" s="141"/>
      <c r="B63" s="149" t="s">
        <v>902</v>
      </c>
      <c r="C63" s="134">
        <v>1</v>
      </c>
      <c r="D63" s="233" t="s">
        <v>1065</v>
      </c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</row>
    <row r="64" spans="1:21" ht="15.75" customHeight="1">
      <c r="A64" s="139"/>
      <c r="B64" s="140" t="s">
        <v>69</v>
      </c>
      <c r="C64" s="132">
        <f>C65</f>
        <v>1</v>
      </c>
      <c r="D64" s="132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</row>
    <row r="65" spans="1:21" ht="15.75" customHeight="1">
      <c r="A65" s="141"/>
      <c r="B65" s="133" t="s">
        <v>903</v>
      </c>
      <c r="C65" s="134">
        <v>1</v>
      </c>
      <c r="D65" s="233" t="s">
        <v>1052</v>
      </c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</row>
    <row r="66" spans="1:21" ht="15.75" customHeight="1">
      <c r="A66" s="127" t="s">
        <v>251</v>
      </c>
      <c r="B66" s="137"/>
      <c r="C66" s="128">
        <f>C67+C77+C82+C91</f>
        <v>16</v>
      </c>
      <c r="D66" s="128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</row>
    <row r="67" spans="1:21" ht="15.75" customHeight="1">
      <c r="A67" s="129" t="s">
        <v>12</v>
      </c>
      <c r="B67" s="138"/>
      <c r="C67" s="130">
        <f>C68+C70+C73+C75</f>
        <v>5</v>
      </c>
      <c r="D67" s="130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</row>
    <row r="68" spans="1:21" ht="15.75" customHeight="1">
      <c r="A68" s="139"/>
      <c r="B68" s="140" t="s">
        <v>253</v>
      </c>
      <c r="C68" s="132">
        <f>C69</f>
        <v>1</v>
      </c>
      <c r="D68" s="132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</row>
    <row r="69" spans="1:21" ht="15.75" customHeight="1">
      <c r="A69" s="141"/>
      <c r="B69" s="142" t="s">
        <v>904</v>
      </c>
      <c r="C69" s="143">
        <v>1</v>
      </c>
      <c r="D69" s="233" t="s">
        <v>1066</v>
      </c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</row>
    <row r="70" spans="1:21" ht="15.75" customHeight="1">
      <c r="A70" s="139"/>
      <c r="B70" s="140" t="s">
        <v>254</v>
      </c>
      <c r="C70" s="132">
        <f>SUM(C71:C72)</f>
        <v>2</v>
      </c>
      <c r="D70" s="132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</row>
    <row r="71" spans="1:21" ht="15.75" customHeight="1">
      <c r="A71" s="141"/>
      <c r="B71" s="142" t="s">
        <v>905</v>
      </c>
      <c r="C71" s="134">
        <v>1</v>
      </c>
      <c r="D71" s="233" t="s">
        <v>115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</row>
    <row r="72" spans="1:21" ht="15.75" customHeight="1">
      <c r="A72" s="141"/>
      <c r="B72" s="142" t="s">
        <v>906</v>
      </c>
      <c r="C72" s="134">
        <v>1</v>
      </c>
      <c r="D72" s="233" t="s">
        <v>1067</v>
      </c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</row>
    <row r="73" spans="1:21" ht="15.75" customHeight="1">
      <c r="A73" s="139"/>
      <c r="B73" s="140" t="s">
        <v>252</v>
      </c>
      <c r="C73" s="132">
        <f>C74</f>
        <v>1</v>
      </c>
      <c r="D73" s="132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</row>
    <row r="74" spans="1:21" ht="15.75" customHeight="1">
      <c r="A74" s="141"/>
      <c r="B74" s="142" t="s">
        <v>907</v>
      </c>
      <c r="C74" s="134">
        <v>1</v>
      </c>
      <c r="D74" s="233" t="s">
        <v>1068</v>
      </c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</row>
    <row r="75" spans="1:21" ht="15.75" customHeight="1">
      <c r="A75" s="139"/>
      <c r="B75" s="140" t="s">
        <v>71</v>
      </c>
      <c r="C75" s="132">
        <f>C76</f>
        <v>1</v>
      </c>
      <c r="D75" s="132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</row>
    <row r="76" spans="1:21" ht="15.75" customHeight="1">
      <c r="A76" s="141"/>
      <c r="B76" s="133" t="s">
        <v>908</v>
      </c>
      <c r="C76" s="134">
        <v>1</v>
      </c>
      <c r="D76" s="233" t="s">
        <v>1069</v>
      </c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</row>
    <row r="77" spans="1:21" ht="15.75" customHeight="1">
      <c r="A77" s="129" t="s">
        <v>13</v>
      </c>
      <c r="B77" s="138"/>
      <c r="C77" s="130">
        <f>C78</f>
        <v>3</v>
      </c>
      <c r="D77" s="130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</row>
    <row r="78" spans="1:21" ht="15.75" customHeight="1">
      <c r="A78" s="139"/>
      <c r="B78" s="140" t="s">
        <v>255</v>
      </c>
      <c r="C78" s="132">
        <f>SUM(C79:C81)</f>
        <v>3</v>
      </c>
      <c r="D78" s="132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</row>
    <row r="79" spans="1:21" ht="15.75" customHeight="1">
      <c r="A79" s="141"/>
      <c r="B79" s="133" t="s">
        <v>909</v>
      </c>
      <c r="C79" s="134">
        <v>1</v>
      </c>
      <c r="D79" s="233" t="s">
        <v>1070</v>
      </c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</row>
    <row r="80" spans="1:21" ht="15.75" customHeight="1">
      <c r="A80" s="141"/>
      <c r="B80" s="133" t="s">
        <v>910</v>
      </c>
      <c r="C80" s="134">
        <v>1</v>
      </c>
      <c r="D80" s="233" t="s">
        <v>1071</v>
      </c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</row>
    <row r="81" spans="1:21" ht="15.75" customHeight="1">
      <c r="A81" s="141"/>
      <c r="B81" s="133" t="s">
        <v>911</v>
      </c>
      <c r="C81" s="134">
        <v>1</v>
      </c>
      <c r="D81" s="233" t="s">
        <v>1072</v>
      </c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</row>
    <row r="82" spans="1:21" ht="15.75" customHeight="1">
      <c r="A82" s="129" t="s">
        <v>18</v>
      </c>
      <c r="B82" s="150"/>
      <c r="C82" s="130">
        <f>C83+C86+C89</f>
        <v>5</v>
      </c>
      <c r="D82" s="130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</row>
    <row r="83" spans="1:21" ht="15.75" customHeight="1">
      <c r="A83" s="139"/>
      <c r="B83" s="131" t="s">
        <v>72</v>
      </c>
      <c r="C83" s="132">
        <f>SUM(C84:C85)</f>
        <v>2</v>
      </c>
      <c r="D83" s="132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</row>
    <row r="84" spans="1:21" ht="15.75" customHeight="1">
      <c r="A84" s="141"/>
      <c r="B84" s="133" t="s">
        <v>912</v>
      </c>
      <c r="C84" s="134">
        <v>1</v>
      </c>
      <c r="D84" s="233" t="s">
        <v>1073</v>
      </c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</row>
    <row r="85" spans="1:21" ht="15.75" customHeight="1">
      <c r="A85" s="141"/>
      <c r="B85" s="133" t="s">
        <v>913</v>
      </c>
      <c r="C85" s="134">
        <v>1</v>
      </c>
      <c r="D85" s="233" t="s">
        <v>1074</v>
      </c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</row>
    <row r="86" spans="1:21" ht="15.75" customHeight="1">
      <c r="A86" s="139"/>
      <c r="B86" s="131" t="s">
        <v>73</v>
      </c>
      <c r="C86" s="132">
        <f>C87+C88</f>
        <v>2</v>
      </c>
      <c r="D86" s="132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</row>
    <row r="87" spans="1:21" ht="15.75" customHeight="1">
      <c r="A87" s="141"/>
      <c r="B87" s="133" t="s">
        <v>914</v>
      </c>
      <c r="C87" s="134">
        <v>1</v>
      </c>
      <c r="D87" s="233" t="s">
        <v>1075</v>
      </c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</row>
    <row r="88" spans="1:21" ht="15.75" customHeight="1">
      <c r="A88" s="141"/>
      <c r="B88" s="142" t="s">
        <v>915</v>
      </c>
      <c r="C88" s="134">
        <v>1</v>
      </c>
      <c r="D88" s="233" t="s">
        <v>1076</v>
      </c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</row>
    <row r="89" spans="1:21" ht="15.75" customHeight="1">
      <c r="A89" s="139"/>
      <c r="B89" s="131" t="s">
        <v>74</v>
      </c>
      <c r="C89" s="132">
        <f>C90</f>
        <v>1</v>
      </c>
      <c r="D89" s="132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</row>
    <row r="90" spans="1:21" ht="15.75" customHeight="1">
      <c r="A90" s="141"/>
      <c r="B90" s="133" t="s">
        <v>916</v>
      </c>
      <c r="C90" s="134">
        <v>1</v>
      </c>
      <c r="D90" s="233" t="s">
        <v>1077</v>
      </c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</row>
    <row r="91" spans="1:21" ht="15.75" customHeight="1">
      <c r="A91" s="129" t="s">
        <v>21</v>
      </c>
      <c r="B91" s="138"/>
      <c r="C91" s="130">
        <f>C92</f>
        <v>3</v>
      </c>
      <c r="D91" s="130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</row>
    <row r="92" spans="1:21" ht="15.75" customHeight="1">
      <c r="A92" s="139"/>
      <c r="B92" s="140" t="s">
        <v>779</v>
      </c>
      <c r="C92" s="132">
        <f>C93+C94+C95</f>
        <v>3</v>
      </c>
      <c r="D92" s="132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</row>
    <row r="93" spans="1:21" ht="15.75" customHeight="1">
      <c r="A93" s="141"/>
      <c r="B93" s="142" t="s">
        <v>917</v>
      </c>
      <c r="C93" s="143">
        <v>1</v>
      </c>
      <c r="D93" s="233" t="s">
        <v>1078</v>
      </c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</row>
    <row r="94" spans="1:21" ht="15.75" customHeight="1">
      <c r="A94" s="141"/>
      <c r="B94" s="142" t="s">
        <v>918</v>
      </c>
      <c r="C94" s="134">
        <v>1</v>
      </c>
      <c r="D94" s="233" t="s">
        <v>1079</v>
      </c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</row>
    <row r="95" spans="1:21" ht="15.75" customHeight="1">
      <c r="A95" s="141"/>
      <c r="B95" s="142" t="s">
        <v>919</v>
      </c>
      <c r="C95" s="143">
        <v>1</v>
      </c>
      <c r="D95" s="233" t="s">
        <v>1080</v>
      </c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</row>
    <row r="96" spans="1:21" ht="15.75" customHeight="1">
      <c r="A96" s="127" t="s">
        <v>75</v>
      </c>
      <c r="B96" s="137"/>
      <c r="C96" s="128">
        <f>C97+C135+C147+C163</f>
        <v>57</v>
      </c>
      <c r="D96" s="128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</row>
    <row r="97" spans="1:21" ht="15.75" customHeight="1">
      <c r="A97" s="129" t="s">
        <v>12</v>
      </c>
      <c r="B97" s="138"/>
      <c r="C97" s="151">
        <f>C98+C104+C109+C112+C116+C119+C121+C126+C132</f>
        <v>28</v>
      </c>
      <c r="D97" s="151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</row>
    <row r="98" spans="1:21" ht="15.75" customHeight="1">
      <c r="A98" s="139"/>
      <c r="B98" s="140" t="s">
        <v>256</v>
      </c>
      <c r="C98" s="147">
        <f>SUM(C99:C103)</f>
        <v>5</v>
      </c>
      <c r="D98" s="147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</row>
    <row r="99" spans="1:21" ht="15.75" customHeight="1">
      <c r="A99" s="141"/>
      <c r="B99" s="142" t="s">
        <v>920</v>
      </c>
      <c r="C99" s="143">
        <v>1</v>
      </c>
      <c r="D99" s="233" t="s">
        <v>1052</v>
      </c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</row>
    <row r="100" spans="1:21" ht="15.75" customHeight="1">
      <c r="A100" s="141"/>
      <c r="B100" s="142" t="s">
        <v>921</v>
      </c>
      <c r="C100" s="143">
        <v>1</v>
      </c>
      <c r="D100" s="233" t="s">
        <v>113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</row>
    <row r="101" spans="1:21" ht="15.75" customHeight="1">
      <c r="A101" s="141"/>
      <c r="B101" s="142" t="s">
        <v>922</v>
      </c>
      <c r="C101" s="143">
        <v>1</v>
      </c>
      <c r="D101" s="233" t="s">
        <v>1081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</row>
    <row r="102" spans="1:21" ht="15.75" customHeight="1">
      <c r="A102" s="141"/>
      <c r="B102" s="142" t="s">
        <v>923</v>
      </c>
      <c r="C102" s="143">
        <v>1</v>
      </c>
      <c r="D102" s="233" t="s">
        <v>1082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</row>
    <row r="103" spans="1:21" ht="15.75" customHeight="1">
      <c r="A103" s="141"/>
      <c r="B103" s="142" t="s">
        <v>924</v>
      </c>
      <c r="C103" s="143">
        <v>1</v>
      </c>
      <c r="D103" s="233" t="s">
        <v>1081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</row>
    <row r="104" spans="1:21" ht="15.75" customHeight="1">
      <c r="A104" s="139"/>
      <c r="B104" s="140" t="s">
        <v>76</v>
      </c>
      <c r="C104" s="147">
        <f>SUM(C105:C108)</f>
        <v>4</v>
      </c>
      <c r="D104" s="147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</row>
    <row r="105" spans="1:21" ht="15.75" customHeight="1">
      <c r="A105" s="141"/>
      <c r="B105" s="142" t="s">
        <v>925</v>
      </c>
      <c r="C105" s="143">
        <v>1</v>
      </c>
      <c r="D105" s="233" t="s">
        <v>1083</v>
      </c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</row>
    <row r="106" spans="1:21" ht="15.75" customHeight="1">
      <c r="A106" s="141"/>
      <c r="B106" s="142" t="s">
        <v>926</v>
      </c>
      <c r="C106" s="143">
        <v>1</v>
      </c>
      <c r="D106" s="233" t="s">
        <v>1084</v>
      </c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</row>
    <row r="107" spans="1:21" ht="15.75" customHeight="1">
      <c r="A107" s="141"/>
      <c r="B107" s="142" t="s">
        <v>927</v>
      </c>
      <c r="C107" s="143">
        <v>1</v>
      </c>
      <c r="D107" s="233" t="s">
        <v>1085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</row>
    <row r="108" spans="1:21" ht="15.75" customHeight="1">
      <c r="A108" s="141"/>
      <c r="B108" s="142" t="s">
        <v>928</v>
      </c>
      <c r="C108" s="143">
        <v>1</v>
      </c>
      <c r="D108" s="233" t="s">
        <v>1086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</row>
    <row r="109" spans="1:21" ht="15.75" customHeight="1">
      <c r="A109" s="139"/>
      <c r="B109" s="140" t="s">
        <v>257</v>
      </c>
      <c r="C109" s="132">
        <f>C110+C111</f>
        <v>2</v>
      </c>
      <c r="D109" s="132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</row>
    <row r="110" spans="1:21" ht="15.75" customHeight="1">
      <c r="A110" s="141"/>
      <c r="B110" s="142" t="s">
        <v>929</v>
      </c>
      <c r="C110" s="143">
        <v>1</v>
      </c>
      <c r="D110" s="233" t="s">
        <v>1087</v>
      </c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</row>
    <row r="111" spans="1:21" ht="15.75" customHeight="1">
      <c r="A111" s="141"/>
      <c r="B111" s="142" t="s">
        <v>930</v>
      </c>
      <c r="C111" s="143">
        <v>1</v>
      </c>
      <c r="D111" s="233" t="s">
        <v>1088</v>
      </c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</row>
    <row r="112" spans="1:21" ht="15.75" customHeight="1">
      <c r="A112" s="139"/>
      <c r="B112" s="140" t="s">
        <v>58</v>
      </c>
      <c r="C112" s="147">
        <f>SUM(C113:C115)</f>
        <v>3</v>
      </c>
      <c r="D112" s="147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</row>
    <row r="113" spans="1:21" ht="15.75" customHeight="1">
      <c r="A113" s="141"/>
      <c r="B113" s="142" t="s">
        <v>931</v>
      </c>
      <c r="C113" s="143">
        <v>1</v>
      </c>
      <c r="D113" s="233" t="s">
        <v>87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</row>
    <row r="114" spans="1:21" ht="15.75" customHeight="1">
      <c r="A114" s="141"/>
      <c r="B114" s="142" t="s">
        <v>932</v>
      </c>
      <c r="C114" s="143">
        <v>1</v>
      </c>
      <c r="D114" s="233" t="s">
        <v>1089</v>
      </c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</row>
    <row r="115" spans="1:21" ht="15.75" customHeight="1">
      <c r="A115" s="141"/>
      <c r="B115" s="142" t="s">
        <v>933</v>
      </c>
      <c r="C115" s="143">
        <v>1</v>
      </c>
      <c r="D115" s="233" t="s">
        <v>1090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1:21" ht="15.75" customHeight="1">
      <c r="A116" s="139"/>
      <c r="B116" s="140" t="s">
        <v>40</v>
      </c>
      <c r="C116" s="147">
        <f>SUM(C117:C118)</f>
        <v>2</v>
      </c>
      <c r="D116" s="147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</row>
    <row r="117" spans="1:21" ht="15.75" customHeight="1">
      <c r="A117" s="141"/>
      <c r="B117" s="142" t="s">
        <v>934</v>
      </c>
      <c r="C117" s="143">
        <v>1</v>
      </c>
      <c r="D117" s="233" t="s">
        <v>175</v>
      </c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</row>
    <row r="118" spans="1:21" ht="15.75" customHeight="1">
      <c r="A118" s="141"/>
      <c r="B118" s="142" t="s">
        <v>935</v>
      </c>
      <c r="C118" s="143">
        <v>1</v>
      </c>
      <c r="D118" s="233" t="s">
        <v>1091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</row>
    <row r="119" spans="1:21" ht="15.75" customHeight="1">
      <c r="A119" s="139"/>
      <c r="B119" s="140" t="s">
        <v>258</v>
      </c>
      <c r="C119" s="147">
        <f>C120</f>
        <v>1</v>
      </c>
      <c r="D119" s="147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</row>
    <row r="120" spans="1:21" ht="15.75" customHeight="1">
      <c r="A120" s="141"/>
      <c r="B120" s="142" t="s">
        <v>936</v>
      </c>
      <c r="C120" s="143">
        <v>1</v>
      </c>
      <c r="D120" s="233" t="s">
        <v>1092</v>
      </c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</row>
    <row r="121" spans="1:21" ht="15.75" customHeight="1">
      <c r="A121" s="139"/>
      <c r="B121" s="140" t="s">
        <v>937</v>
      </c>
      <c r="C121" s="147">
        <f>SUM(C122:C125)</f>
        <v>4</v>
      </c>
      <c r="D121" s="147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</row>
    <row r="122" spans="1:21" ht="15.75" customHeight="1">
      <c r="A122" s="141"/>
      <c r="B122" s="142" t="s">
        <v>938</v>
      </c>
      <c r="C122" s="143">
        <v>1</v>
      </c>
      <c r="D122" s="233" t="s">
        <v>109</v>
      </c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</row>
    <row r="123" spans="1:21" ht="15.75" customHeight="1">
      <c r="A123" s="141"/>
      <c r="B123" s="142" t="s">
        <v>939</v>
      </c>
      <c r="C123" s="143">
        <v>1</v>
      </c>
      <c r="D123" s="233" t="s">
        <v>1093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</row>
    <row r="124" spans="1:21" ht="15.75" customHeight="1">
      <c r="A124" s="141"/>
      <c r="B124" s="142" t="s">
        <v>940</v>
      </c>
      <c r="C124" s="143">
        <v>1</v>
      </c>
      <c r="D124" s="233" t="s">
        <v>1094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</row>
    <row r="125" spans="1:21" ht="15.75" customHeight="1">
      <c r="A125" s="141"/>
      <c r="B125" s="142" t="s">
        <v>941</v>
      </c>
      <c r="C125" s="143">
        <v>1</v>
      </c>
      <c r="D125" s="233" t="s">
        <v>1095</v>
      </c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</row>
    <row r="126" spans="1:21" ht="15.75" customHeight="1">
      <c r="A126" s="139"/>
      <c r="B126" s="140" t="s">
        <v>78</v>
      </c>
      <c r="C126" s="147">
        <f>C127+C128+C129+C130+C131</f>
        <v>5</v>
      </c>
      <c r="D126" s="147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</row>
    <row r="127" spans="1:21" ht="15.75" customHeight="1">
      <c r="A127" s="141"/>
      <c r="B127" s="142" t="s">
        <v>942</v>
      </c>
      <c r="C127" s="143">
        <v>1</v>
      </c>
      <c r="D127" s="233" t="s">
        <v>1096</v>
      </c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</row>
    <row r="128" spans="1:21" ht="15.75" customHeight="1">
      <c r="A128" s="141"/>
      <c r="B128" s="142" t="s">
        <v>943</v>
      </c>
      <c r="C128" s="143">
        <v>1</v>
      </c>
      <c r="D128" s="233" t="s">
        <v>1097</v>
      </c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</row>
    <row r="129" spans="1:21" ht="15.75" customHeight="1">
      <c r="A129" s="141"/>
      <c r="B129" s="142" t="s">
        <v>944</v>
      </c>
      <c r="C129" s="143">
        <v>1</v>
      </c>
      <c r="D129" s="233" t="s">
        <v>1098</v>
      </c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</row>
    <row r="130" spans="1:21" ht="15.75" customHeight="1">
      <c r="A130" s="141"/>
      <c r="B130" s="142" t="s">
        <v>945</v>
      </c>
      <c r="C130" s="143">
        <v>1</v>
      </c>
      <c r="D130" s="233" t="s">
        <v>1099</v>
      </c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</row>
    <row r="131" spans="1:21" ht="15.75" customHeight="1">
      <c r="A131" s="141"/>
      <c r="B131" s="142" t="s">
        <v>620</v>
      </c>
      <c r="C131" s="143">
        <v>1</v>
      </c>
      <c r="D131" s="233" t="s">
        <v>271</v>
      </c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</row>
    <row r="132" spans="1:21" ht="15.75" customHeight="1">
      <c r="A132" s="139"/>
      <c r="B132" s="140" t="s">
        <v>77</v>
      </c>
      <c r="C132" s="147">
        <f>SUM(C133:C134)</f>
        <v>2</v>
      </c>
      <c r="D132" s="147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</row>
    <row r="133" spans="1:21" ht="15.75" customHeight="1">
      <c r="A133" s="141"/>
      <c r="B133" s="142" t="s">
        <v>946</v>
      </c>
      <c r="C133" s="143">
        <v>1</v>
      </c>
      <c r="D133" s="233" t="s">
        <v>1100</v>
      </c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</row>
    <row r="134" spans="1:21" ht="15.75" customHeight="1">
      <c r="A134" s="141"/>
      <c r="B134" s="142" t="s">
        <v>126</v>
      </c>
      <c r="C134" s="143">
        <v>1</v>
      </c>
      <c r="D134" s="233" t="s">
        <v>1101</v>
      </c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</row>
    <row r="135" spans="1:21" ht="15.75" customHeight="1">
      <c r="A135" s="129" t="s">
        <v>13</v>
      </c>
      <c r="B135" s="138"/>
      <c r="C135" s="146">
        <f>C136+C143</f>
        <v>9</v>
      </c>
      <c r="D135" s="146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</row>
    <row r="136" spans="1:21" ht="15.75" customHeight="1">
      <c r="A136" s="139"/>
      <c r="B136" s="140" t="s">
        <v>259</v>
      </c>
      <c r="C136" s="147">
        <f>SUM(C137:C142)</f>
        <v>6</v>
      </c>
      <c r="D136" s="147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</row>
    <row r="137" spans="1:21" ht="15.75" customHeight="1">
      <c r="A137" s="141"/>
      <c r="B137" s="152" t="s">
        <v>947</v>
      </c>
      <c r="C137" s="143">
        <v>1</v>
      </c>
      <c r="D137" s="235" t="s">
        <v>1102</v>
      </c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</row>
    <row r="138" spans="1:21" ht="15.75" customHeight="1">
      <c r="A138" s="141"/>
      <c r="B138" s="153" t="s">
        <v>948</v>
      </c>
      <c r="C138" s="143">
        <v>1</v>
      </c>
      <c r="D138" s="233" t="s">
        <v>1103</v>
      </c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</row>
    <row r="139" spans="1:21" ht="15.75" customHeight="1">
      <c r="A139" s="141"/>
      <c r="B139" s="153" t="s">
        <v>949</v>
      </c>
      <c r="C139" s="143">
        <v>1</v>
      </c>
      <c r="D139" s="233" t="s">
        <v>1104</v>
      </c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</row>
    <row r="140" spans="1:21" ht="15.75" customHeight="1">
      <c r="A140" s="141"/>
      <c r="B140" s="153" t="s">
        <v>950</v>
      </c>
      <c r="C140" s="143">
        <v>1</v>
      </c>
      <c r="D140" s="235" t="s">
        <v>1105</v>
      </c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</row>
    <row r="141" spans="1:21" ht="15.75" customHeight="1">
      <c r="A141" s="141"/>
      <c r="B141" s="153" t="s">
        <v>632</v>
      </c>
      <c r="C141" s="143">
        <v>1</v>
      </c>
      <c r="D141" s="232" t="s">
        <v>81</v>
      </c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</row>
    <row r="142" spans="1:21" ht="15.75" customHeight="1">
      <c r="A142" s="141"/>
      <c r="B142" s="153" t="s">
        <v>951</v>
      </c>
      <c r="C142" s="143">
        <v>1</v>
      </c>
      <c r="D142" s="235" t="s">
        <v>1072</v>
      </c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</row>
    <row r="143" spans="1:21" ht="15.75" customHeight="1">
      <c r="A143" s="139"/>
      <c r="B143" s="140" t="s">
        <v>6</v>
      </c>
      <c r="C143" s="147">
        <f>SUM(C144:C146)</f>
        <v>3</v>
      </c>
      <c r="D143" s="147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</row>
    <row r="144" spans="1:21" ht="15.75" customHeight="1">
      <c r="A144" s="141"/>
      <c r="B144" s="142" t="s">
        <v>952</v>
      </c>
      <c r="C144" s="143">
        <v>1</v>
      </c>
      <c r="D144" s="233" t="s">
        <v>1106</v>
      </c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1:21" ht="15.75" customHeight="1">
      <c r="A145" s="141"/>
      <c r="B145" s="142" t="s">
        <v>953</v>
      </c>
      <c r="C145" s="143">
        <v>1</v>
      </c>
      <c r="D145" s="233" t="s">
        <v>1107</v>
      </c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1:21" ht="15.75" customHeight="1">
      <c r="A146" s="141"/>
      <c r="B146" s="142" t="s">
        <v>954</v>
      </c>
      <c r="C146" s="143">
        <v>1</v>
      </c>
      <c r="D146" s="233" t="s">
        <v>1108</v>
      </c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1:21" ht="15.75" customHeight="1">
      <c r="A147" s="129" t="s">
        <v>18</v>
      </c>
      <c r="B147" s="138"/>
      <c r="C147" s="146">
        <f>C148+C152+C156+C159+C161</f>
        <v>10</v>
      </c>
      <c r="D147" s="146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1:21" ht="15.75" customHeight="1">
      <c r="A148" s="139"/>
      <c r="B148" s="140" t="s">
        <v>955</v>
      </c>
      <c r="C148" s="132">
        <f>SUM(C149:C151)</f>
        <v>3</v>
      </c>
      <c r="D148" s="132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1:21" ht="15.75" customHeight="1">
      <c r="A149" s="141"/>
      <c r="B149" s="142" t="s">
        <v>956</v>
      </c>
      <c r="C149" s="143">
        <v>1</v>
      </c>
      <c r="D149" s="233" t="s">
        <v>1109</v>
      </c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1:21" ht="15.75" customHeight="1">
      <c r="A150" s="141"/>
      <c r="B150" s="142" t="s">
        <v>957</v>
      </c>
      <c r="C150" s="143">
        <v>1</v>
      </c>
      <c r="D150" s="233" t="s">
        <v>1110</v>
      </c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1:21" ht="15.75" customHeight="1">
      <c r="A151" s="141"/>
      <c r="B151" s="142" t="s">
        <v>958</v>
      </c>
      <c r="C151" s="143">
        <v>1</v>
      </c>
      <c r="D151" s="233" t="s">
        <v>1111</v>
      </c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1:21" ht="15.75" customHeight="1">
      <c r="A152" s="139"/>
      <c r="B152" s="140" t="s">
        <v>81</v>
      </c>
      <c r="C152" s="132">
        <f>SUM(C153:C155)</f>
        <v>3</v>
      </c>
      <c r="D152" s="132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1:21" ht="15.75" customHeight="1">
      <c r="A153" s="141"/>
      <c r="B153" s="142" t="s">
        <v>959</v>
      </c>
      <c r="C153" s="143">
        <v>1</v>
      </c>
      <c r="D153" s="233" t="s">
        <v>1112</v>
      </c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1:21" ht="15.75" customHeight="1">
      <c r="A154" s="141"/>
      <c r="B154" s="142" t="s">
        <v>960</v>
      </c>
      <c r="C154" s="143">
        <v>1</v>
      </c>
      <c r="D154" s="233" t="s">
        <v>1113</v>
      </c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1:21" ht="15.75" customHeight="1">
      <c r="A155" s="141"/>
      <c r="B155" s="142" t="s">
        <v>961</v>
      </c>
      <c r="C155" s="143">
        <v>1</v>
      </c>
      <c r="D155" s="233" t="s">
        <v>1114</v>
      </c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1:21" ht="15.75" customHeight="1">
      <c r="A156" s="139"/>
      <c r="B156" s="140" t="s">
        <v>265</v>
      </c>
      <c r="C156" s="132">
        <f>SUM(C157:C158)</f>
        <v>2</v>
      </c>
      <c r="D156" s="132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1:21" ht="15.75" customHeight="1">
      <c r="A157" s="141"/>
      <c r="B157" s="133" t="s">
        <v>962</v>
      </c>
      <c r="C157" s="143">
        <v>1</v>
      </c>
      <c r="D157" s="233" t="s">
        <v>1115</v>
      </c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1:21" ht="15.75" customHeight="1">
      <c r="A158" s="141"/>
      <c r="B158" s="142" t="s">
        <v>963</v>
      </c>
      <c r="C158" s="143">
        <v>1</v>
      </c>
      <c r="D158" s="233" t="s">
        <v>1116</v>
      </c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1:21" ht="15.75" customHeight="1">
      <c r="A159" s="139"/>
      <c r="B159" s="140" t="s">
        <v>82</v>
      </c>
      <c r="C159" s="132">
        <f>C160</f>
        <v>1</v>
      </c>
      <c r="D159" s="132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1:21" ht="15.75" customHeight="1">
      <c r="A160" s="141"/>
      <c r="B160" s="148" t="s">
        <v>964</v>
      </c>
      <c r="C160" s="143">
        <v>1</v>
      </c>
      <c r="D160" s="233" t="s">
        <v>1117</v>
      </c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1:21" ht="15.75" customHeight="1">
      <c r="A161" s="139"/>
      <c r="B161" s="140" t="s">
        <v>80</v>
      </c>
      <c r="C161" s="132">
        <f>SUM(C162:C162)</f>
        <v>1</v>
      </c>
      <c r="D161" s="132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1:21" ht="15.75" customHeight="1">
      <c r="A162" s="141"/>
      <c r="B162" s="142" t="s">
        <v>965</v>
      </c>
      <c r="C162" s="143">
        <v>1</v>
      </c>
      <c r="D162" s="233" t="s">
        <v>1118</v>
      </c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1:21" ht="15.75" customHeight="1">
      <c r="A163" s="129" t="s">
        <v>21</v>
      </c>
      <c r="B163" s="138"/>
      <c r="C163" s="146">
        <f>C164+C167+C171</f>
        <v>10</v>
      </c>
      <c r="D163" s="146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1:21" ht="15.75" customHeight="1">
      <c r="A164" s="139"/>
      <c r="B164" s="140" t="s">
        <v>266</v>
      </c>
      <c r="C164" s="147">
        <f>SUM(C165:C166)</f>
        <v>2</v>
      </c>
      <c r="D164" s="147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1:21" ht="15.75" customHeight="1">
      <c r="A165" s="141"/>
      <c r="B165" s="142" t="s">
        <v>966</v>
      </c>
      <c r="C165" s="143">
        <v>1</v>
      </c>
      <c r="D165" s="233" t="s">
        <v>1119</v>
      </c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1:21" ht="15.75" customHeight="1">
      <c r="A166" s="141"/>
      <c r="B166" s="142" t="s">
        <v>967</v>
      </c>
      <c r="C166" s="143">
        <v>1</v>
      </c>
      <c r="D166" s="233" t="s">
        <v>1072</v>
      </c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1:21" ht="15.75" customHeight="1">
      <c r="A167" s="139"/>
      <c r="B167" s="140" t="s">
        <v>61</v>
      </c>
      <c r="C167" s="147">
        <f>SUM(C168:C170)</f>
        <v>3</v>
      </c>
      <c r="D167" s="147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1:21" ht="15.75" customHeight="1">
      <c r="A168" s="141"/>
      <c r="B168" s="142" t="s">
        <v>968</v>
      </c>
      <c r="C168" s="143">
        <v>1</v>
      </c>
      <c r="D168" s="233" t="s">
        <v>1120</v>
      </c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1:21" ht="15.75" customHeight="1">
      <c r="A169" s="141"/>
      <c r="B169" s="142" t="s">
        <v>969</v>
      </c>
      <c r="C169" s="143">
        <v>1</v>
      </c>
      <c r="D169" s="233" t="s">
        <v>1121</v>
      </c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1:21" ht="15.75" customHeight="1">
      <c r="A170" s="141"/>
      <c r="B170" s="142" t="s">
        <v>970</v>
      </c>
      <c r="C170" s="143">
        <v>1</v>
      </c>
      <c r="D170" s="233" t="s">
        <v>1121</v>
      </c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1:21" ht="15.75" customHeight="1">
      <c r="A171" s="139"/>
      <c r="B171" s="140" t="s">
        <v>83</v>
      </c>
      <c r="C171" s="147">
        <f>SUM(C172:C176)</f>
        <v>5</v>
      </c>
      <c r="D171" s="147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1:21" ht="15.75" customHeight="1">
      <c r="A172" s="141"/>
      <c r="B172" s="154" t="s">
        <v>971</v>
      </c>
      <c r="C172" s="143">
        <v>1</v>
      </c>
      <c r="D172" s="233" t="s">
        <v>175</v>
      </c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1:21" ht="15.75" customHeight="1">
      <c r="A173" s="141"/>
      <c r="B173" s="154" t="s">
        <v>972</v>
      </c>
      <c r="C173" s="143">
        <v>1</v>
      </c>
      <c r="D173" s="233" t="s">
        <v>1122</v>
      </c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1:21" ht="15.75" customHeight="1">
      <c r="A174" s="141"/>
      <c r="B174" s="154" t="s">
        <v>973</v>
      </c>
      <c r="C174" s="143">
        <v>1</v>
      </c>
      <c r="D174" s="233" t="s">
        <v>175</v>
      </c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1:21" ht="15.75" customHeight="1">
      <c r="A175" s="141"/>
      <c r="B175" s="154" t="s">
        <v>974</v>
      </c>
      <c r="C175" s="143">
        <v>1</v>
      </c>
      <c r="D175" s="233" t="s">
        <v>1123</v>
      </c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1:21" ht="15.75" customHeight="1">
      <c r="A176" s="141"/>
      <c r="B176" s="155" t="s">
        <v>975</v>
      </c>
      <c r="C176" s="143">
        <v>1</v>
      </c>
      <c r="D176" s="233" t="s">
        <v>1124</v>
      </c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1:21" s="259" customFormat="1" ht="15.75" customHeight="1">
      <c r="A177" s="127" t="s">
        <v>86</v>
      </c>
      <c r="B177" s="137"/>
      <c r="C177" s="322">
        <f>+C178</f>
        <v>1</v>
      </c>
      <c r="D177" s="128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1:21" s="259" customFormat="1" ht="15.75" customHeight="1">
      <c r="A178" s="129" t="s">
        <v>21</v>
      </c>
      <c r="B178" s="138"/>
      <c r="C178" s="323">
        <f>+C179</f>
        <v>1</v>
      </c>
      <c r="D178" s="319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1:21" s="259" customFormat="1" ht="15.75" customHeight="1">
      <c r="A179" s="317"/>
      <c r="B179" s="318" t="s">
        <v>91</v>
      </c>
      <c r="C179" s="324">
        <f>+C180</f>
        <v>1</v>
      </c>
      <c r="D179" s="321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1:21" s="259" customFormat="1" ht="15.75" customHeight="1">
      <c r="A180" s="316"/>
      <c r="B180" s="306" t="s">
        <v>1649</v>
      </c>
      <c r="C180" s="325">
        <v>1</v>
      </c>
      <c r="D180" s="233" t="s">
        <v>1671</v>
      </c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1:21" ht="15.75" customHeight="1">
      <c r="A181" s="127" t="s">
        <v>272</v>
      </c>
      <c r="B181" s="137"/>
      <c r="C181" s="145">
        <f>C182+C196</f>
        <v>12</v>
      </c>
      <c r="D181" s="320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1:21" ht="15.75" customHeight="1">
      <c r="A182" s="129" t="s">
        <v>12</v>
      </c>
      <c r="B182" s="138"/>
      <c r="C182" s="130">
        <f>C183+C185+C187+C191+C194</f>
        <v>8</v>
      </c>
      <c r="D182" s="130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1:21" ht="15.75" customHeight="1">
      <c r="A183" s="139"/>
      <c r="B183" s="140" t="s">
        <v>93</v>
      </c>
      <c r="C183" s="132">
        <f>SUM(C184:C184)</f>
        <v>1</v>
      </c>
      <c r="D183" s="132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1:21" ht="15.75" customHeight="1">
      <c r="A184" s="141"/>
      <c r="B184" s="148" t="s">
        <v>976</v>
      </c>
      <c r="C184" s="143">
        <v>1</v>
      </c>
      <c r="D184" s="233" t="s">
        <v>1125</v>
      </c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1:21" ht="15.75" customHeight="1">
      <c r="A185" s="139"/>
      <c r="B185" s="140" t="s">
        <v>59</v>
      </c>
      <c r="C185" s="132">
        <f>SUM(C186)</f>
        <v>1</v>
      </c>
      <c r="D185" s="132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1:21" ht="15.75" customHeight="1">
      <c r="A186" s="141"/>
      <c r="B186" s="148" t="s">
        <v>977</v>
      </c>
      <c r="C186" s="143">
        <v>1</v>
      </c>
      <c r="D186" s="233" t="s">
        <v>1126</v>
      </c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1:21" ht="15.75" customHeight="1">
      <c r="A187" s="139"/>
      <c r="B187" s="140" t="s">
        <v>978</v>
      </c>
      <c r="C187" s="132">
        <f>SUM(C188:C190)</f>
        <v>3</v>
      </c>
      <c r="D187" s="132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1:21" ht="15.75" customHeight="1">
      <c r="A188" s="141"/>
      <c r="B188" s="148" t="s">
        <v>979</v>
      </c>
      <c r="C188" s="143">
        <v>1</v>
      </c>
      <c r="D188" s="233" t="s">
        <v>1127</v>
      </c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1:21" ht="15.75" customHeight="1">
      <c r="A189" s="141"/>
      <c r="B189" s="149" t="s">
        <v>980</v>
      </c>
      <c r="C189" s="143">
        <v>1</v>
      </c>
      <c r="D189" s="233" t="s">
        <v>1128</v>
      </c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1:21" ht="15.75" customHeight="1">
      <c r="A190" s="141"/>
      <c r="B190" s="149" t="s">
        <v>981</v>
      </c>
      <c r="C190" s="143">
        <v>1</v>
      </c>
      <c r="D190" s="233" t="s">
        <v>1129</v>
      </c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1:21" ht="15.75" customHeight="1">
      <c r="A191" s="139"/>
      <c r="B191" s="140" t="s">
        <v>94</v>
      </c>
      <c r="C191" s="132">
        <f>SUM(C192:C193)</f>
        <v>2</v>
      </c>
      <c r="D191" s="132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1:21" ht="15.75" customHeight="1">
      <c r="A192" s="141"/>
      <c r="B192" s="148" t="s">
        <v>982</v>
      </c>
      <c r="C192" s="143">
        <v>1</v>
      </c>
      <c r="D192" s="233" t="s">
        <v>1130</v>
      </c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1:21" ht="15.75" customHeight="1">
      <c r="A193" s="141"/>
      <c r="B193" s="148" t="s">
        <v>983</v>
      </c>
      <c r="C193" s="143">
        <v>1</v>
      </c>
      <c r="D193" s="233" t="s">
        <v>1131</v>
      </c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1:21" ht="15.75" customHeight="1">
      <c r="A194" s="139"/>
      <c r="B194" s="140" t="s">
        <v>95</v>
      </c>
      <c r="C194" s="132">
        <f>SUM(C195:C195)</f>
        <v>1</v>
      </c>
      <c r="D194" s="132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1:21" ht="15.75" customHeight="1">
      <c r="A195" s="141"/>
      <c r="B195" s="148" t="s">
        <v>984</v>
      </c>
      <c r="C195" s="143">
        <v>1</v>
      </c>
      <c r="D195" s="233" t="s">
        <v>1132</v>
      </c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1:21" ht="15.75" customHeight="1">
      <c r="A196" s="129" t="s">
        <v>18</v>
      </c>
      <c r="B196" s="138"/>
      <c r="C196" s="130">
        <f>C197</f>
        <v>4</v>
      </c>
      <c r="D196" s="130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1:21" ht="15.75" customHeight="1">
      <c r="A197" s="139"/>
      <c r="B197" s="140" t="s">
        <v>97</v>
      </c>
      <c r="C197" s="132">
        <f>SUM(C198:C201)</f>
        <v>4</v>
      </c>
      <c r="D197" s="132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1:21" ht="15.75" customHeight="1">
      <c r="A198" s="141"/>
      <c r="B198" s="149" t="s">
        <v>986</v>
      </c>
      <c r="C198" s="143">
        <v>1</v>
      </c>
      <c r="D198" s="233" t="s">
        <v>1133</v>
      </c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1:21" ht="15.75" customHeight="1">
      <c r="A199" s="141"/>
      <c r="B199" s="149" t="s">
        <v>987</v>
      </c>
      <c r="C199" s="134">
        <v>1</v>
      </c>
      <c r="D199" s="236" t="s">
        <v>1134</v>
      </c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1:21" ht="15.75" customHeight="1">
      <c r="A200" s="141"/>
      <c r="B200" s="148" t="s">
        <v>988</v>
      </c>
      <c r="C200" s="143">
        <v>1</v>
      </c>
      <c r="D200" s="233" t="s">
        <v>1135</v>
      </c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1:21" ht="15.75" customHeight="1">
      <c r="A201" s="141"/>
      <c r="B201" s="148" t="s">
        <v>989</v>
      </c>
      <c r="C201" s="143">
        <v>1</v>
      </c>
      <c r="D201" s="233" t="s">
        <v>1136</v>
      </c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1:21" ht="15.75" customHeight="1">
      <c r="A202" s="127" t="s">
        <v>98</v>
      </c>
      <c r="B202" s="137"/>
      <c r="C202" s="145">
        <f>C203</f>
        <v>9</v>
      </c>
      <c r="D202" s="128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1:21" ht="15.75" customHeight="1">
      <c r="A203" s="129" t="s">
        <v>13</v>
      </c>
      <c r="B203" s="138"/>
      <c r="C203" s="130">
        <f>C204+C208+C211</f>
        <v>9</v>
      </c>
      <c r="D203" s="130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1:21" ht="15.75" customHeight="1">
      <c r="A204" s="139"/>
      <c r="B204" s="140" t="s">
        <v>100</v>
      </c>
      <c r="C204" s="132">
        <f>C205+C206+C207</f>
        <v>3</v>
      </c>
      <c r="D204" s="132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1:21" ht="15.75" customHeight="1">
      <c r="A205" s="141"/>
      <c r="B205" s="133" t="s">
        <v>991</v>
      </c>
      <c r="C205" s="143">
        <v>1</v>
      </c>
      <c r="D205" s="233" t="s">
        <v>87</v>
      </c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1:21" ht="15.75" customHeight="1">
      <c r="A206" s="141"/>
      <c r="B206" s="133" t="s">
        <v>992</v>
      </c>
      <c r="C206" s="143">
        <v>1</v>
      </c>
      <c r="D206" s="233" t="s">
        <v>44</v>
      </c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1:21" ht="15.75" customHeight="1">
      <c r="A207" s="141"/>
      <c r="B207" s="133" t="s">
        <v>993</v>
      </c>
      <c r="C207" s="143">
        <v>1</v>
      </c>
      <c r="D207" s="233" t="s">
        <v>1137</v>
      </c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1:21" ht="15.75" customHeight="1">
      <c r="A208" s="139"/>
      <c r="B208" s="140" t="s">
        <v>279</v>
      </c>
      <c r="C208" s="132">
        <f>C209+C210</f>
        <v>2</v>
      </c>
      <c r="D208" s="132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1:21" ht="15.75" customHeight="1">
      <c r="A209" s="141"/>
      <c r="B209" s="133" t="s">
        <v>994</v>
      </c>
      <c r="C209" s="143">
        <v>1</v>
      </c>
      <c r="D209" s="233" t="s">
        <v>1138</v>
      </c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1:21" ht="15.75" customHeight="1">
      <c r="A210" s="141"/>
      <c r="B210" s="133" t="s">
        <v>995</v>
      </c>
      <c r="C210" s="143">
        <v>1</v>
      </c>
      <c r="D210" s="233" t="s">
        <v>19</v>
      </c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1:21" ht="15.75" customHeight="1">
      <c r="A211" s="139"/>
      <c r="B211" s="140" t="s">
        <v>802</v>
      </c>
      <c r="C211" s="132">
        <f>C212+C213+C214+C215</f>
        <v>4</v>
      </c>
      <c r="D211" s="132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1:21" ht="15.75" customHeight="1">
      <c r="A212" s="141"/>
      <c r="B212" s="133" t="s">
        <v>996</v>
      </c>
      <c r="C212" s="143">
        <v>1</v>
      </c>
      <c r="D212" s="233" t="s">
        <v>1137</v>
      </c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1:21" ht="15.75" customHeight="1">
      <c r="A213" s="141"/>
      <c r="B213" s="133" t="s">
        <v>997</v>
      </c>
      <c r="C213" s="134">
        <v>1</v>
      </c>
      <c r="D213" s="233" t="s">
        <v>1139</v>
      </c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1:21" ht="15.75" customHeight="1">
      <c r="A214" s="141"/>
      <c r="B214" s="133" t="s">
        <v>998</v>
      </c>
      <c r="C214" s="143">
        <v>1</v>
      </c>
      <c r="D214" s="233" t="s">
        <v>1140</v>
      </c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1:21" ht="15.75" customHeight="1">
      <c r="A215" s="141"/>
      <c r="B215" s="133" t="s">
        <v>999</v>
      </c>
      <c r="C215" s="134">
        <v>1</v>
      </c>
      <c r="D215" s="233" t="s">
        <v>1141</v>
      </c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1:21" ht="15.75" customHeight="1">
      <c r="A216" s="156" t="s">
        <v>772</v>
      </c>
      <c r="B216" s="157"/>
      <c r="C216" s="163">
        <f>C217+C221+C231</f>
        <v>7</v>
      </c>
      <c r="D216" s="136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1:21" ht="15.75" customHeight="1">
      <c r="A217" s="158" t="s">
        <v>280</v>
      </c>
      <c r="B217" s="159"/>
      <c r="C217" s="145">
        <f>C218</f>
        <v>1</v>
      </c>
      <c r="D217" s="128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1:21" ht="15.75" customHeight="1">
      <c r="A218" s="160" t="s">
        <v>22</v>
      </c>
      <c r="B218" s="150"/>
      <c r="C218" s="130">
        <f>C219</f>
        <v>1</v>
      </c>
      <c r="D218" s="130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1:21" ht="15.75" customHeight="1">
      <c r="A219" s="161"/>
      <c r="B219" s="131" t="s">
        <v>101</v>
      </c>
      <c r="C219" s="132">
        <f>C220</f>
        <v>1</v>
      </c>
      <c r="D219" s="132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1:21" ht="15.75" customHeight="1">
      <c r="A220" s="162"/>
      <c r="B220" s="133" t="s">
        <v>1000</v>
      </c>
      <c r="C220" s="134">
        <v>1</v>
      </c>
      <c r="D220" s="233" t="s">
        <v>1142</v>
      </c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1:21" ht="15.75" customHeight="1">
      <c r="A221" s="158" t="s">
        <v>282</v>
      </c>
      <c r="B221" s="159"/>
      <c r="C221" s="145">
        <f>C222+C228</f>
        <v>4</v>
      </c>
      <c r="D221" s="128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1:21" ht="15.75" customHeight="1">
      <c r="A222" s="160" t="s">
        <v>18</v>
      </c>
      <c r="B222" s="150"/>
      <c r="C222" s="130">
        <f>C223+C225</f>
        <v>3</v>
      </c>
      <c r="D222" s="130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1:21" ht="15.75" customHeight="1">
      <c r="A223" s="161"/>
      <c r="B223" s="131" t="s">
        <v>284</v>
      </c>
      <c r="C223" s="132">
        <f>C224</f>
        <v>1</v>
      </c>
      <c r="D223" s="132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1:21" ht="15.75" customHeight="1">
      <c r="A224" s="162"/>
      <c r="B224" s="133" t="s">
        <v>1001</v>
      </c>
      <c r="C224" s="134">
        <v>1</v>
      </c>
      <c r="D224" s="233" t="s">
        <v>1143</v>
      </c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1:21" ht="15.75" customHeight="1">
      <c r="A225" s="161"/>
      <c r="B225" s="131" t="s">
        <v>108</v>
      </c>
      <c r="C225" s="132">
        <f>C226+C227</f>
        <v>2</v>
      </c>
      <c r="D225" s="132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1:21" ht="15.75" customHeight="1">
      <c r="A226" s="162"/>
      <c r="B226" s="133" t="s">
        <v>1002</v>
      </c>
      <c r="C226" s="143">
        <v>1</v>
      </c>
      <c r="D226" s="233" t="s">
        <v>1144</v>
      </c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1:21" ht="15.75" customHeight="1">
      <c r="A227" s="162"/>
      <c r="B227" s="133" t="s">
        <v>1003</v>
      </c>
      <c r="C227" s="143">
        <v>1</v>
      </c>
      <c r="D227" s="233" t="s">
        <v>1145</v>
      </c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1:21" ht="15.75" customHeight="1">
      <c r="A228" s="160" t="s">
        <v>1004</v>
      </c>
      <c r="B228" s="150"/>
      <c r="C228" s="130">
        <f>C229</f>
        <v>1</v>
      </c>
      <c r="D228" s="130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1:21" ht="15.75" customHeight="1">
      <c r="A229" s="161"/>
      <c r="B229" s="131" t="s">
        <v>285</v>
      </c>
      <c r="C229" s="132">
        <f>C230</f>
        <v>1</v>
      </c>
      <c r="D229" s="132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1:21" ht="15.75" customHeight="1">
      <c r="A230" s="162"/>
      <c r="B230" s="133" t="s">
        <v>1005</v>
      </c>
      <c r="C230" s="134">
        <v>1</v>
      </c>
      <c r="D230" s="233" t="s">
        <v>1146</v>
      </c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1:21" ht="15.75" customHeight="1">
      <c r="A231" s="158" t="s">
        <v>286</v>
      </c>
      <c r="B231" s="159"/>
      <c r="C231" s="128">
        <f>C232</f>
        <v>2</v>
      </c>
      <c r="D231" s="128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1:21" ht="15.75" customHeight="1">
      <c r="A232" s="160" t="s">
        <v>13</v>
      </c>
      <c r="B232" s="150"/>
      <c r="C232" s="130">
        <f>C233</f>
        <v>2</v>
      </c>
      <c r="D232" s="130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1:21" ht="15.75" customHeight="1">
      <c r="A233" s="161"/>
      <c r="B233" s="131" t="s">
        <v>111</v>
      </c>
      <c r="C233" s="132">
        <f>C234+C235</f>
        <v>2</v>
      </c>
      <c r="D233" s="132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1:21" ht="15.75" customHeight="1">
      <c r="A234" s="162"/>
      <c r="B234" s="133" t="s">
        <v>1006</v>
      </c>
      <c r="C234" s="134">
        <v>1</v>
      </c>
      <c r="D234" s="233" t="s">
        <v>1147</v>
      </c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1:21" ht="15.75" customHeight="1">
      <c r="A235" s="162"/>
      <c r="B235" s="133" t="s">
        <v>1007</v>
      </c>
      <c r="C235" s="143">
        <v>1</v>
      </c>
      <c r="D235" s="233" t="s">
        <v>1148</v>
      </c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1:21" ht="15.75" customHeight="1">
      <c r="A236" s="156" t="s">
        <v>783</v>
      </c>
      <c r="B236" s="157"/>
      <c r="C236" s="163">
        <f>C237</f>
        <v>9</v>
      </c>
      <c r="D236" s="163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1:21" ht="15.75" customHeight="1">
      <c r="A237" s="158" t="s">
        <v>293</v>
      </c>
      <c r="B237" s="159"/>
      <c r="C237" s="145">
        <f>C238+C250+C253</f>
        <v>9</v>
      </c>
      <c r="D237" s="14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1:21" ht="15.75" customHeight="1">
      <c r="A238" s="160" t="s">
        <v>12</v>
      </c>
      <c r="B238" s="150"/>
      <c r="C238" s="130">
        <f>C239+C242+C245+C247</f>
        <v>7</v>
      </c>
      <c r="D238" s="130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1:21" ht="15.75" customHeight="1">
      <c r="A239" s="161"/>
      <c r="B239" s="131" t="s">
        <v>1008</v>
      </c>
      <c r="C239" s="132">
        <f>SUM(C240:C241)</f>
        <v>2</v>
      </c>
      <c r="D239" s="132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1:21" ht="15.75" customHeight="1">
      <c r="A240" s="162"/>
      <c r="B240" s="133" t="s">
        <v>1009</v>
      </c>
      <c r="C240" s="134">
        <v>1</v>
      </c>
      <c r="D240" s="233" t="s">
        <v>1149</v>
      </c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1:21" ht="15.75" customHeight="1">
      <c r="A241" s="162"/>
      <c r="B241" s="133" t="s">
        <v>1010</v>
      </c>
      <c r="C241" s="134">
        <v>1</v>
      </c>
      <c r="D241" s="233" t="s">
        <v>1150</v>
      </c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1:21" ht="15.75" customHeight="1">
      <c r="A242" s="161"/>
      <c r="B242" s="131" t="s">
        <v>294</v>
      </c>
      <c r="C242" s="132">
        <f>SUM(C243:C244)</f>
        <v>2</v>
      </c>
      <c r="D242" s="132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1:21" ht="15.75" customHeight="1">
      <c r="A243" s="162"/>
      <c r="B243" s="133" t="s">
        <v>1011</v>
      </c>
      <c r="C243" s="143">
        <v>1</v>
      </c>
      <c r="D243" s="233" t="s">
        <v>1151</v>
      </c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1:21" ht="15.75" customHeight="1">
      <c r="A244" s="162"/>
      <c r="B244" s="133" t="s">
        <v>1012</v>
      </c>
      <c r="C244" s="134">
        <v>1</v>
      </c>
      <c r="D244" s="233" t="s">
        <v>1152</v>
      </c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1:21" ht="15.75" customHeight="1">
      <c r="A245" s="161"/>
      <c r="B245" s="131" t="s">
        <v>57</v>
      </c>
      <c r="C245" s="132">
        <f>SUM(C246:C246)</f>
        <v>1</v>
      </c>
      <c r="D245" s="132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1:21" ht="15.75" customHeight="1">
      <c r="A246" s="162"/>
      <c r="B246" s="133" t="s">
        <v>1013</v>
      </c>
      <c r="C246" s="134">
        <v>1</v>
      </c>
      <c r="D246" s="233" t="s">
        <v>1153</v>
      </c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1:21" ht="15.75" customHeight="1">
      <c r="A247" s="161"/>
      <c r="B247" s="131" t="s">
        <v>296</v>
      </c>
      <c r="C247" s="132">
        <f>SUM(C248:C249)</f>
        <v>2</v>
      </c>
      <c r="D247" s="132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1:21" ht="15.75" customHeight="1">
      <c r="A248" s="162"/>
      <c r="B248" s="133" t="s">
        <v>1014</v>
      </c>
      <c r="C248" s="134">
        <v>1</v>
      </c>
      <c r="D248" s="233" t="s">
        <v>1154</v>
      </c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1:21" ht="15.75" customHeight="1">
      <c r="A249" s="162"/>
      <c r="B249" s="133" t="s">
        <v>1015</v>
      </c>
      <c r="C249" s="143">
        <v>1</v>
      </c>
      <c r="D249" s="233" t="s">
        <v>1155</v>
      </c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1:21" ht="15.75" customHeight="1">
      <c r="A250" s="160" t="s">
        <v>13</v>
      </c>
      <c r="B250" s="150"/>
      <c r="C250" s="130">
        <f>C251</f>
        <v>1</v>
      </c>
      <c r="D250" s="130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1:21" ht="15.75" customHeight="1">
      <c r="A251" s="161"/>
      <c r="B251" s="131" t="s">
        <v>1016</v>
      </c>
      <c r="C251" s="132">
        <f>C252</f>
        <v>1</v>
      </c>
      <c r="D251" s="132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1:21" ht="15.75" customHeight="1">
      <c r="A252" s="162"/>
      <c r="B252" s="133" t="s">
        <v>1017</v>
      </c>
      <c r="C252" s="143">
        <v>1</v>
      </c>
      <c r="D252" s="233" t="s">
        <v>1156</v>
      </c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1:21" ht="15.75" customHeight="1">
      <c r="A253" s="160" t="s">
        <v>18</v>
      </c>
      <c r="B253" s="150"/>
      <c r="C253" s="130">
        <f>C254</f>
        <v>1</v>
      </c>
      <c r="D253" s="130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1:21" ht="15.75" customHeight="1">
      <c r="A254" s="161"/>
      <c r="B254" s="131" t="s">
        <v>1018</v>
      </c>
      <c r="C254" s="132">
        <f>SUM(C255:C255)</f>
        <v>1</v>
      </c>
      <c r="D254" s="132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1:21" ht="15.75" customHeight="1">
      <c r="A255" s="162"/>
      <c r="B255" s="133" t="s">
        <v>1019</v>
      </c>
      <c r="C255" s="134">
        <v>1</v>
      </c>
      <c r="D255" s="233" t="s">
        <v>1157</v>
      </c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1:21" ht="15.75" customHeight="1">
      <c r="A256" s="156" t="s">
        <v>142</v>
      </c>
      <c r="B256" s="157"/>
      <c r="C256" s="163">
        <f>C257+C267</f>
        <v>13</v>
      </c>
      <c r="D256" s="163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1:21" ht="15.75" customHeight="1">
      <c r="A257" s="158" t="s">
        <v>143</v>
      </c>
      <c r="B257" s="159"/>
      <c r="C257" s="145">
        <f>C258+C261</f>
        <v>4</v>
      </c>
      <c r="D257" s="14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1:21" ht="15.75" customHeight="1">
      <c r="A258" s="160" t="s">
        <v>12</v>
      </c>
      <c r="B258" s="150"/>
      <c r="C258" s="130">
        <f>C259</f>
        <v>1</v>
      </c>
      <c r="D258" s="130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1:21" ht="15.75" customHeight="1">
      <c r="A259" s="161"/>
      <c r="B259" s="164" t="s">
        <v>144</v>
      </c>
      <c r="C259" s="132">
        <f>C260</f>
        <v>1</v>
      </c>
      <c r="D259" s="132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1:21" ht="15.75" customHeight="1">
      <c r="A260" s="162"/>
      <c r="B260" s="142" t="s">
        <v>1020</v>
      </c>
      <c r="C260" s="143">
        <v>1</v>
      </c>
      <c r="D260" s="237" t="s">
        <v>1158</v>
      </c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1:21" ht="15.75" customHeight="1">
      <c r="A261" s="160" t="s">
        <v>13</v>
      </c>
      <c r="B261" s="150"/>
      <c r="C261" s="130">
        <f>C262+C264</f>
        <v>3</v>
      </c>
      <c r="D261" s="130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1:21" ht="15.75" customHeight="1">
      <c r="A262" s="161"/>
      <c r="B262" s="131" t="s">
        <v>316</v>
      </c>
      <c r="C262" s="132">
        <f>C263</f>
        <v>1</v>
      </c>
      <c r="D262" s="132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1:21" ht="15.75" customHeight="1">
      <c r="A263" s="162"/>
      <c r="B263" s="133" t="s">
        <v>1021</v>
      </c>
      <c r="C263" s="134">
        <v>1</v>
      </c>
      <c r="D263" s="238" t="s">
        <v>1159</v>
      </c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1:21" ht="15.75" customHeight="1">
      <c r="A264" s="161"/>
      <c r="B264" s="131" t="s">
        <v>317</v>
      </c>
      <c r="C264" s="132">
        <f>C265+C266</f>
        <v>2</v>
      </c>
      <c r="D264" s="132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1:21" ht="15.75" customHeight="1">
      <c r="A265" s="162"/>
      <c r="B265" s="133" t="s">
        <v>1022</v>
      </c>
      <c r="C265" s="143">
        <v>1</v>
      </c>
      <c r="D265" s="238" t="s">
        <v>1160</v>
      </c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1:21" ht="15.75" customHeight="1">
      <c r="A266" s="162"/>
      <c r="B266" s="165" t="s">
        <v>1023</v>
      </c>
      <c r="C266" s="143">
        <v>1</v>
      </c>
      <c r="D266" s="238" t="s">
        <v>1161</v>
      </c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1:21" ht="15.75" customHeight="1">
      <c r="A267" s="158" t="s">
        <v>149</v>
      </c>
      <c r="B267" s="159"/>
      <c r="C267" s="128">
        <f>C268+C277</f>
        <v>9</v>
      </c>
      <c r="D267" s="128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1:21" ht="15.75" customHeight="1">
      <c r="A268" s="160" t="s">
        <v>12</v>
      </c>
      <c r="B268" s="150"/>
      <c r="C268" s="130">
        <f>C269+C272+C274</f>
        <v>5</v>
      </c>
      <c r="D268" s="130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1:21" ht="15.75" customHeight="1">
      <c r="A269" s="161"/>
      <c r="B269" s="131" t="s">
        <v>156</v>
      </c>
      <c r="C269" s="132">
        <f>C270+C271</f>
        <v>2</v>
      </c>
      <c r="D269" s="132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1:21" ht="15.75" customHeight="1">
      <c r="A270" s="162"/>
      <c r="B270" s="133" t="s">
        <v>1024</v>
      </c>
      <c r="C270" s="134">
        <v>1</v>
      </c>
      <c r="D270" s="238" t="s">
        <v>1162</v>
      </c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1:21" ht="15.75" customHeight="1">
      <c r="A271" s="162"/>
      <c r="B271" s="133" t="s">
        <v>1025</v>
      </c>
      <c r="C271" s="134">
        <v>1</v>
      </c>
      <c r="D271" s="238" t="s">
        <v>1163</v>
      </c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1:21" ht="15.75" customHeight="1">
      <c r="A272" s="161"/>
      <c r="B272" s="131" t="s">
        <v>155</v>
      </c>
      <c r="C272" s="132">
        <f>C273</f>
        <v>1</v>
      </c>
      <c r="D272" s="132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1:21" ht="15.75" customHeight="1">
      <c r="A273" s="162"/>
      <c r="B273" s="133" t="s">
        <v>1026</v>
      </c>
      <c r="C273" s="143">
        <v>1</v>
      </c>
      <c r="D273" s="238" t="s">
        <v>1164</v>
      </c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1:21" ht="15.75" customHeight="1">
      <c r="A274" s="161"/>
      <c r="B274" s="131" t="s">
        <v>152</v>
      </c>
      <c r="C274" s="132">
        <f>C275+C276</f>
        <v>2</v>
      </c>
      <c r="D274" s="132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1:21" ht="15.75" customHeight="1">
      <c r="A275" s="162"/>
      <c r="B275" s="133" t="s">
        <v>1027</v>
      </c>
      <c r="C275" s="134">
        <v>1</v>
      </c>
      <c r="D275" s="238" t="s">
        <v>1165</v>
      </c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1:21" ht="15.75" customHeight="1">
      <c r="A276" s="162"/>
      <c r="B276" s="133" t="s">
        <v>1028</v>
      </c>
      <c r="C276" s="134">
        <v>1</v>
      </c>
      <c r="D276" s="238" t="s">
        <v>1166</v>
      </c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1:21" ht="15.75" customHeight="1">
      <c r="A277" s="160" t="s">
        <v>13</v>
      </c>
      <c r="B277" s="150"/>
      <c r="C277" s="130">
        <f>C278+C281+C283</f>
        <v>4</v>
      </c>
      <c r="D277" s="130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1:21" ht="15.75" customHeight="1">
      <c r="A278" s="161"/>
      <c r="B278" s="131" t="s">
        <v>321</v>
      </c>
      <c r="C278" s="132">
        <f>C279+C280</f>
        <v>2</v>
      </c>
      <c r="D278" s="132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1:21" ht="15.75" customHeight="1">
      <c r="A279" s="162"/>
      <c r="B279" s="133" t="s">
        <v>1029</v>
      </c>
      <c r="C279" s="134">
        <v>1</v>
      </c>
      <c r="D279" s="238" t="s">
        <v>1167</v>
      </c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1:21" ht="15.75" customHeight="1">
      <c r="A280" s="162"/>
      <c r="B280" s="133" t="s">
        <v>1030</v>
      </c>
      <c r="C280" s="134">
        <v>1</v>
      </c>
      <c r="D280" s="238" t="s">
        <v>1168</v>
      </c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1:21" ht="15.75" customHeight="1">
      <c r="A281" s="161"/>
      <c r="B281" s="131" t="s">
        <v>322</v>
      </c>
      <c r="C281" s="132">
        <f>C282</f>
        <v>1</v>
      </c>
      <c r="D281" s="132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1:21" ht="15.75" customHeight="1">
      <c r="A282" s="162"/>
      <c r="B282" s="133" t="s">
        <v>1031</v>
      </c>
      <c r="C282" s="143">
        <v>1</v>
      </c>
      <c r="D282" s="238" t="s">
        <v>1169</v>
      </c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1:21" ht="15.75" customHeight="1">
      <c r="A283" s="161"/>
      <c r="B283" s="131" t="s">
        <v>72</v>
      </c>
      <c r="C283" s="132">
        <f>C284</f>
        <v>1</v>
      </c>
      <c r="D283" s="132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1:21" ht="15.75" customHeight="1">
      <c r="A284" s="162"/>
      <c r="B284" s="133" t="s">
        <v>1032</v>
      </c>
      <c r="C284" s="143">
        <v>1</v>
      </c>
      <c r="D284" s="238" t="s">
        <v>1170</v>
      </c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1:21" ht="15.75" customHeight="1">
      <c r="A285" s="156" t="s">
        <v>864</v>
      </c>
      <c r="B285" s="157"/>
      <c r="C285" s="163">
        <f>C286+C294+C301</f>
        <v>9</v>
      </c>
      <c r="D285" s="163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1:21" ht="15.75" customHeight="1">
      <c r="A286" s="158" t="s">
        <v>168</v>
      </c>
      <c r="B286" s="159"/>
      <c r="C286" s="145">
        <f>C287+C290</f>
        <v>3</v>
      </c>
      <c r="D286" s="14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1:21" ht="15.75" customHeight="1">
      <c r="A287" s="160" t="s">
        <v>12</v>
      </c>
      <c r="B287" s="150"/>
      <c r="C287" s="130">
        <f>C288</f>
        <v>1</v>
      </c>
      <c r="D287" s="130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1:21" ht="15.75" customHeight="1">
      <c r="A288" s="161"/>
      <c r="B288" s="131" t="s">
        <v>328</v>
      </c>
      <c r="C288" s="147">
        <f>SUM(C289:C289)</f>
        <v>1</v>
      </c>
      <c r="D288" s="147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1:21" ht="15.75" customHeight="1">
      <c r="A289" s="162"/>
      <c r="B289" s="133" t="s">
        <v>1033</v>
      </c>
      <c r="C289" s="143">
        <v>1</v>
      </c>
      <c r="D289" s="238" t="s">
        <v>1171</v>
      </c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1:21" ht="15.75" customHeight="1">
      <c r="A290" s="160" t="s">
        <v>13</v>
      </c>
      <c r="B290" s="150"/>
      <c r="C290" s="130">
        <f>C291</f>
        <v>2</v>
      </c>
      <c r="D290" s="130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1:21" ht="15.75" customHeight="1">
      <c r="A291" s="161"/>
      <c r="B291" s="131" t="s">
        <v>329</v>
      </c>
      <c r="C291" s="132">
        <f>SUM(C292:C293)</f>
        <v>2</v>
      </c>
      <c r="D291" s="132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1:21" ht="15.75" customHeight="1">
      <c r="A292" s="162"/>
      <c r="B292" s="133" t="s">
        <v>1034</v>
      </c>
      <c r="C292" s="143">
        <v>1</v>
      </c>
      <c r="D292" s="238" t="s">
        <v>1172</v>
      </c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1:21" ht="15.75" customHeight="1">
      <c r="A293" s="162"/>
      <c r="B293" s="133" t="s">
        <v>1035</v>
      </c>
      <c r="C293" s="143">
        <v>1</v>
      </c>
      <c r="D293" s="238" t="s">
        <v>1173</v>
      </c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1:21" ht="15.75" customHeight="1">
      <c r="A294" s="158" t="s">
        <v>171</v>
      </c>
      <c r="B294" s="159"/>
      <c r="C294" s="128">
        <f>C295</f>
        <v>3</v>
      </c>
      <c r="D294" s="128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1:21" ht="15.75" customHeight="1">
      <c r="A295" s="160" t="s">
        <v>13</v>
      </c>
      <c r="B295" s="150"/>
      <c r="C295" s="146">
        <f>C296+C298</f>
        <v>3</v>
      </c>
      <c r="D295" s="146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1:21" ht="15.75" customHeight="1">
      <c r="A296" s="161"/>
      <c r="B296" s="131" t="s">
        <v>46</v>
      </c>
      <c r="C296" s="132">
        <f>C297</f>
        <v>1</v>
      </c>
      <c r="D296" s="132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1:21" ht="15.75" customHeight="1">
      <c r="A297" s="162"/>
      <c r="B297" s="133" t="s">
        <v>1036</v>
      </c>
      <c r="C297" s="134">
        <v>1</v>
      </c>
      <c r="D297" s="238" t="s">
        <v>1174</v>
      </c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1:21" ht="15.75" customHeight="1">
      <c r="A298" s="161"/>
      <c r="B298" s="131" t="s">
        <v>172</v>
      </c>
      <c r="C298" s="132">
        <f>SUM(C299:C300)</f>
        <v>2</v>
      </c>
      <c r="D298" s="132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1:21" ht="15.75" customHeight="1">
      <c r="A299" s="162"/>
      <c r="B299" s="133" t="s">
        <v>173</v>
      </c>
      <c r="C299" s="143">
        <v>1</v>
      </c>
      <c r="D299" s="238" t="s">
        <v>1175</v>
      </c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1:21" ht="15.75" customHeight="1">
      <c r="A300" s="162"/>
      <c r="B300" s="133" t="s">
        <v>174</v>
      </c>
      <c r="C300" s="143">
        <v>1</v>
      </c>
      <c r="D300" s="238" t="s">
        <v>1176</v>
      </c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1:21" ht="15.75" customHeight="1">
      <c r="A301" s="158" t="s">
        <v>176</v>
      </c>
      <c r="B301" s="159"/>
      <c r="C301" s="128">
        <f>C302+C307</f>
        <v>3</v>
      </c>
      <c r="D301" s="128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1:21" ht="15.75" customHeight="1">
      <c r="A302" s="160" t="s">
        <v>12</v>
      </c>
      <c r="B302" s="150"/>
      <c r="C302" s="130">
        <f>C303+C305</f>
        <v>2</v>
      </c>
      <c r="D302" s="130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1:21" ht="15.75" customHeight="1">
      <c r="A303" s="161"/>
      <c r="B303" s="131" t="s">
        <v>302</v>
      </c>
      <c r="C303" s="132">
        <f>C304</f>
        <v>1</v>
      </c>
      <c r="D303" s="132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1:21" ht="15.75" customHeight="1">
      <c r="A304" s="162"/>
      <c r="B304" s="133" t="s">
        <v>1037</v>
      </c>
      <c r="C304" s="143">
        <v>1</v>
      </c>
      <c r="D304" s="238" t="s">
        <v>1177</v>
      </c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1:21" ht="15.75" customHeight="1">
      <c r="A305" s="161"/>
      <c r="B305" s="131" t="s">
        <v>332</v>
      </c>
      <c r="C305" s="132">
        <f>C306</f>
        <v>1</v>
      </c>
      <c r="D305" s="132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1:21" ht="15.75" customHeight="1">
      <c r="A306" s="162"/>
      <c r="B306" s="133" t="s">
        <v>1038</v>
      </c>
      <c r="C306" s="143">
        <v>1</v>
      </c>
      <c r="D306" s="238" t="s">
        <v>1178</v>
      </c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1:21" ht="15.75" customHeight="1">
      <c r="A307" s="160" t="s">
        <v>13</v>
      </c>
      <c r="B307" s="150"/>
      <c r="C307" s="130">
        <f>C308</f>
        <v>1</v>
      </c>
      <c r="D307" s="130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1:21" ht="15.75" customHeight="1">
      <c r="A308" s="161"/>
      <c r="B308" s="131" t="s">
        <v>333</v>
      </c>
      <c r="C308" s="132">
        <f>C309</f>
        <v>1</v>
      </c>
      <c r="D308" s="132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1:21" ht="15.75" customHeight="1">
      <c r="A309" s="162"/>
      <c r="B309" s="133" t="s">
        <v>1039</v>
      </c>
      <c r="C309" s="143">
        <v>1</v>
      </c>
      <c r="D309" s="238" t="s">
        <v>1179</v>
      </c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</sheetData>
  <mergeCells count="2">
    <mergeCell ref="A1:B1"/>
    <mergeCell ref="A2:B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2020 1st Batch</vt:lpstr>
      <vt:lpstr>2020 2nd Batch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A. Bucsit</dc:creator>
  <cp:lastModifiedBy>CPDAD</cp:lastModifiedBy>
  <dcterms:created xsi:type="dcterms:W3CDTF">2021-04-14T05:41:17Z</dcterms:created>
  <dcterms:modified xsi:type="dcterms:W3CDTF">2021-06-23T07:48:17Z</dcterms:modified>
</cp:coreProperties>
</file>